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00" windowHeight="7875" activeTab="0"/>
  </bookViews>
  <sheets>
    <sheet name="Revision Questions" sheetId="1" r:id="rId1"/>
    <sheet name="Past Paper Questions" sheetId="2" r:id="rId2"/>
  </sheets>
  <definedNames>
    <definedName name="_xlnm.Print_Area" localSheetId="0">'Revision Questions'!$A$1:$T$172</definedName>
  </definedNames>
  <calcPr fullCalcOnLoad="1"/>
</workbook>
</file>

<file path=xl/sharedStrings.xml><?xml version="1.0" encoding="utf-8"?>
<sst xmlns="http://schemas.openxmlformats.org/spreadsheetml/2006/main" count="189" uniqueCount="82">
  <si>
    <t>Instructions</t>
  </si>
  <si>
    <t>Name:</t>
  </si>
  <si>
    <t>(a)</t>
  </si>
  <si>
    <t xml:space="preserve">(b) </t>
  </si>
  <si>
    <t>Score Past Paper Questions</t>
  </si>
  <si>
    <t>(c)</t>
  </si>
  <si>
    <t xml:space="preserve">(d) </t>
  </si>
  <si>
    <t>=</t>
  </si>
  <si>
    <t>March 03</t>
  </si>
  <si>
    <t>November 03</t>
  </si>
  <si>
    <r>
      <t xml:space="preserve">Complete the questions in the boxed space provided and alongside will appear a </t>
    </r>
    <r>
      <rPr>
        <b/>
        <sz val="12"/>
        <color indexed="10"/>
        <rFont val="Times New Roman"/>
        <family val="1"/>
      </rPr>
      <t>Y</t>
    </r>
    <r>
      <rPr>
        <sz val="12"/>
        <rFont val="Times New Roman"/>
        <family val="1"/>
      </rPr>
      <t xml:space="preserve"> (correct) or </t>
    </r>
    <r>
      <rPr>
        <b/>
        <sz val="12"/>
        <color indexed="10"/>
        <rFont val="Times New Roman"/>
        <family val="1"/>
      </rPr>
      <t>N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(incorrect)</t>
    </r>
  </si>
  <si>
    <r>
      <t>Your score depends upon having a "</t>
    </r>
    <r>
      <rPr>
        <b/>
        <sz val="12"/>
        <color indexed="10"/>
        <rFont val="Times New Roman"/>
        <family val="1"/>
      </rPr>
      <t>Y</t>
    </r>
    <r>
      <rPr>
        <sz val="12"/>
        <rFont val="Times New Roman"/>
        <family val="1"/>
      </rPr>
      <t>" against each answer box, including the different stages of working for the question.</t>
    </r>
  </si>
  <si>
    <t>Without using a calculator, write the following fractions as decimals:</t>
  </si>
  <si>
    <t>Write the following fractions as recuring decimals using the correct notation</t>
  </si>
  <si>
    <t>When entering the answers to these questions put each digit in a separate cell with the recurring notation</t>
  </si>
  <si>
    <t>above the cells to which it applies, e.g.</t>
  </si>
  <si>
    <t>.</t>
  </si>
  <si>
    <t>Pay particular attention to the recurring notation</t>
  </si>
  <si>
    <t>Fill the gaps in the table:</t>
  </si>
  <si>
    <t>Fraction</t>
  </si>
  <si>
    <t>Decimal</t>
  </si>
  <si>
    <t>x</t>
  </si>
  <si>
    <t>Write the following decimals as fractions in their lowest terms:</t>
  </si>
  <si>
    <t>(b)</t>
  </si>
  <si>
    <t>(d)</t>
  </si>
  <si>
    <t>Write the following recurring decimals as fractions in their lowest terms:</t>
  </si>
  <si>
    <t xml:space="preserve">  .</t>
  </si>
  <si>
    <t>(e)</t>
  </si>
  <si>
    <t>(f)</t>
  </si>
  <si>
    <t>(g)</t>
  </si>
  <si>
    <t>(h)</t>
  </si>
  <si>
    <t>0.80</t>
  </si>
  <si>
    <t xml:space="preserve">  ..</t>
  </si>
  <si>
    <t xml:space="preserve">  . .</t>
  </si>
  <si>
    <t>(i)</t>
  </si>
  <si>
    <t>(k)</t>
  </si>
  <si>
    <t>(l)</t>
  </si>
  <si>
    <t>(j)</t>
  </si>
  <si>
    <t>Whole Numbers</t>
  </si>
  <si>
    <t>Answer these without a calculator, giving your answer in the lowest terms</t>
  </si>
  <si>
    <t>Daniel scored 50 goals last season. 30 of these were during home games.</t>
  </si>
  <si>
    <t>Write the fraction of goals scored at home, in its lowest terms</t>
  </si>
  <si>
    <t>Calculate the fraction of goals scored away.</t>
  </si>
  <si>
    <t>A ball is dropped from a height of 6m.</t>
  </si>
  <si>
    <t xml:space="preserve">After each bounce the ball rises to     of its previous height. What will the height be after the </t>
  </si>
  <si>
    <t>Jeremy wants to make a cake. The recipe requires 150g each of flour, sugar and butter and 3 eggs.</t>
  </si>
  <si>
    <t>Jeremy has only 2 eggs so decides to make a smaller cake with the same ingredients.</t>
  </si>
  <si>
    <t>How much flour will Jeremy need to use?</t>
  </si>
  <si>
    <t>If each egg weighs 25g, how much will the cake weigh before it goes in the oven?</t>
  </si>
  <si>
    <t>What fraction of the uncooked weight is flour?</t>
  </si>
  <si>
    <t>If the cake loses one seventh of its weight during baking what will it weigh after baking?</t>
  </si>
  <si>
    <t>g</t>
  </si>
  <si>
    <t>Score Revision Questions</t>
  </si>
  <si>
    <t>Convert to equivalent fractions</t>
  </si>
  <si>
    <t>Subtract the whole numbers:</t>
  </si>
  <si>
    <t>Which leaves the following fractions</t>
  </si>
  <si>
    <t>-</t>
  </si>
  <si>
    <t>Convert to equivalent (top heavy if necessary) fractions</t>
  </si>
  <si>
    <t>with the LCM as denominator:</t>
  </si>
  <si>
    <t>Answer (convert to mixed number answer)</t>
  </si>
  <si>
    <t>Swap the numerator and the denominator of the second number</t>
  </si>
  <si>
    <t>November 04</t>
  </si>
  <si>
    <t>How much milk does Kate need?</t>
  </si>
  <si>
    <t>x       1</t>
  </si>
  <si>
    <t xml:space="preserve">The next calculation is (use top heavy fractions </t>
  </si>
  <si>
    <t xml:space="preserve">     without changing to equivalent fractions)</t>
  </si>
  <si>
    <t xml:space="preserve">          . .</t>
  </si>
  <si>
    <r>
      <t xml:space="preserve">= </t>
    </r>
    <r>
      <rPr>
        <i/>
        <sz val="12"/>
        <rFont val="Times New Roman"/>
        <family val="1"/>
      </rPr>
      <t>x</t>
    </r>
  </si>
  <si>
    <r>
      <t>100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=</t>
    </r>
  </si>
  <si>
    <r>
      <t>x</t>
    </r>
    <r>
      <rPr>
        <sz val="12"/>
        <rFont val="Times New Roman"/>
        <family val="1"/>
      </rPr>
      <t xml:space="preserve"> =</t>
    </r>
  </si>
  <si>
    <r>
      <t>99</t>
    </r>
    <r>
      <rPr>
        <i/>
        <sz val="12"/>
        <rFont val="Times New Roman"/>
        <family val="1"/>
      </rPr>
      <t>x=</t>
    </r>
  </si>
  <si>
    <t>0.46=</t>
  </si>
  <si>
    <t xml:space="preserve">             . .</t>
  </si>
  <si>
    <t>Use a separate cell for each digit</t>
  </si>
  <si>
    <r>
      <t>1000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=</t>
    </r>
  </si>
  <si>
    <t xml:space="preserve">       . .</t>
  </si>
  <si>
    <t>0.346=</t>
  </si>
  <si>
    <r>
      <t>990</t>
    </r>
    <r>
      <rPr>
        <i/>
        <sz val="12"/>
        <rFont val="Times New Roman"/>
        <family val="1"/>
      </rPr>
      <t>x=</t>
    </r>
  </si>
  <si>
    <t>0.51=</t>
  </si>
  <si>
    <r>
      <t>10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=</t>
    </r>
  </si>
  <si>
    <t>Simplify</t>
  </si>
  <si>
    <t>third bounce?  (to 3 d.p.)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</si>
</sst>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20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20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sz val="18"/>
      <name val="Times New Roman"/>
      <family val="1"/>
    </font>
    <font>
      <i/>
      <u val="single"/>
      <sz val="11"/>
      <name val="Times New Roman"/>
      <family val="1"/>
    </font>
    <font>
      <b/>
      <sz val="18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0"/>
    </font>
    <font>
      <u val="single"/>
      <sz val="10"/>
      <name val="Arial"/>
      <family val="2"/>
    </font>
    <font>
      <i/>
      <sz val="12"/>
      <name val="Times New Roman"/>
      <family val="1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ck"/>
      <right/>
      <top style="thick"/>
      <bottom style="thick"/>
    </border>
    <border>
      <left/>
      <right style="thick"/>
      <top style="thick"/>
      <bottom/>
    </border>
    <border>
      <left style="thick"/>
      <right style="thick"/>
      <top style="thick"/>
      <bottom/>
    </border>
    <border>
      <left/>
      <right style="thick"/>
      <top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/>
      <right/>
      <top style="thick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ck"/>
    </border>
    <border>
      <left/>
      <right style="medium"/>
      <top/>
      <bottom style="thick"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/>
      <right/>
      <top/>
      <bottom style="medium"/>
    </border>
    <border>
      <left/>
      <right style="thick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0" fillId="33" borderId="0" xfId="0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/>
      <protection hidden="1"/>
    </xf>
    <xf numFmtId="0" fontId="5" fillId="0" borderId="0" xfId="0" applyFont="1" applyAlignment="1">
      <alignment horizontal="center"/>
    </xf>
    <xf numFmtId="17" fontId="8" fillId="33" borderId="0" xfId="0" applyNumberFormat="1" applyFont="1" applyFill="1" applyBorder="1" applyAlignment="1" quotePrefix="1">
      <alignment/>
    </xf>
    <xf numFmtId="0" fontId="22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19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 quotePrefix="1">
      <alignment/>
    </xf>
    <xf numFmtId="0" fontId="8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11" fillId="33" borderId="0" xfId="0" applyFont="1" applyFill="1" applyBorder="1" applyAlignment="1" applyProtection="1">
      <alignment/>
      <protection hidden="1"/>
    </xf>
    <xf numFmtId="0" fontId="22" fillId="33" borderId="0" xfId="0" applyFont="1" applyFill="1" applyBorder="1" applyAlignment="1" applyProtection="1">
      <alignment/>
      <protection hidden="1"/>
    </xf>
    <xf numFmtId="0" fontId="27" fillId="33" borderId="0" xfId="0" applyFont="1" applyFill="1" applyBorder="1" applyAlignment="1" applyProtection="1">
      <alignment/>
      <protection hidden="1"/>
    </xf>
    <xf numFmtId="0" fontId="28" fillId="33" borderId="0" xfId="0" applyFont="1" applyFill="1" applyBorder="1" applyAlignment="1" applyProtection="1">
      <alignment/>
      <protection hidden="1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15" xfId="0" applyFont="1" applyFill="1" applyBorder="1" applyAlignment="1" applyProtection="1">
      <alignment horizontal="center"/>
      <protection locked="0"/>
    </xf>
    <xf numFmtId="0" fontId="23" fillId="33" borderId="16" xfId="0" applyFont="1" applyFill="1" applyBorder="1" applyAlignment="1" applyProtection="1">
      <alignment horizontal="center"/>
      <protection locked="0"/>
    </xf>
    <xf numFmtId="0" fontId="23" fillId="33" borderId="17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>
      <alignment horizontal="center"/>
    </xf>
    <xf numFmtId="0" fontId="2" fillId="33" borderId="18" xfId="0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 horizontal="center"/>
      <protection locked="0"/>
    </xf>
    <xf numFmtId="0" fontId="23" fillId="33" borderId="20" xfId="0" applyFont="1" applyFill="1" applyBorder="1" applyAlignment="1" applyProtection="1">
      <alignment horizontal="center"/>
      <protection locked="0"/>
    </xf>
    <xf numFmtId="0" fontId="24" fillId="33" borderId="14" xfId="0" applyFont="1" applyFill="1" applyBorder="1" applyAlignment="1">
      <alignment/>
    </xf>
    <xf numFmtId="0" fontId="2" fillId="33" borderId="21" xfId="0" applyFont="1" applyFill="1" applyBorder="1" applyAlignment="1" applyProtection="1">
      <alignment horizontal="center"/>
      <protection locked="0"/>
    </xf>
    <xf numFmtId="17" fontId="8" fillId="33" borderId="0" xfId="0" applyNumberFormat="1" applyFont="1" applyFill="1" applyBorder="1" applyAlignment="1" quotePrefix="1">
      <alignment/>
    </xf>
    <xf numFmtId="0" fontId="24" fillId="33" borderId="0" xfId="0" applyFont="1" applyFill="1" applyBorder="1" applyAlignment="1">
      <alignment horizontal="center"/>
    </xf>
    <xf numFmtId="0" fontId="4" fillId="33" borderId="22" xfId="0" applyFont="1" applyFill="1" applyBorder="1" applyAlignment="1" applyProtection="1">
      <alignment horizontal="center"/>
      <protection locked="0"/>
    </xf>
    <xf numFmtId="0" fontId="25" fillId="33" borderId="0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>
      <alignment/>
    </xf>
    <xf numFmtId="0" fontId="2" fillId="33" borderId="23" xfId="0" applyFont="1" applyFill="1" applyBorder="1" applyAlignment="1" applyProtection="1">
      <alignment horizontal="center"/>
      <protection locked="0"/>
    </xf>
    <xf numFmtId="0" fontId="2" fillId="33" borderId="24" xfId="0" applyFont="1" applyFill="1" applyBorder="1" applyAlignment="1" applyProtection="1">
      <alignment horizontal="center"/>
      <protection locked="0"/>
    </xf>
    <xf numFmtId="0" fontId="2" fillId="33" borderId="25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3" fillId="33" borderId="20" xfId="0" applyFont="1" applyFill="1" applyBorder="1" applyAlignment="1" applyProtection="1">
      <alignment/>
      <protection locked="0"/>
    </xf>
    <xf numFmtId="0" fontId="2" fillId="33" borderId="21" xfId="0" applyFont="1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21" fillId="33" borderId="0" xfId="0" applyFont="1" applyFill="1" applyBorder="1" applyAlignment="1">
      <alignment/>
    </xf>
    <xf numFmtId="0" fontId="0" fillId="33" borderId="23" xfId="0" applyFill="1" applyBorder="1" applyAlignment="1" applyProtection="1">
      <alignment/>
      <protection locked="0"/>
    </xf>
    <xf numFmtId="0" fontId="0" fillId="33" borderId="23" xfId="0" applyFill="1" applyBorder="1" applyAlignment="1">
      <alignment/>
    </xf>
    <xf numFmtId="0" fontId="2" fillId="33" borderId="23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4" fillId="33" borderId="27" xfId="0" applyFont="1" applyFill="1" applyBorder="1" applyAlignment="1">
      <alignment/>
    </xf>
    <xf numFmtId="0" fontId="24" fillId="33" borderId="28" xfId="0" applyFont="1" applyFill="1" applyBorder="1" applyAlignment="1">
      <alignment/>
    </xf>
    <xf numFmtId="0" fontId="23" fillId="33" borderId="29" xfId="0" applyFont="1" applyFill="1" applyBorder="1" applyAlignment="1" applyProtection="1">
      <alignment horizontal="center"/>
      <protection locked="0"/>
    </xf>
    <xf numFmtId="0" fontId="23" fillId="33" borderId="30" xfId="0" applyFont="1" applyFill="1" applyBorder="1" applyAlignment="1" applyProtection="1">
      <alignment horizontal="center"/>
      <protection locked="0"/>
    </xf>
    <xf numFmtId="0" fontId="2" fillId="33" borderId="31" xfId="0" applyFont="1" applyFill="1" applyBorder="1" applyAlignment="1" applyProtection="1">
      <alignment horizontal="center"/>
      <protection locked="0"/>
    </xf>
    <xf numFmtId="0" fontId="2" fillId="33" borderId="32" xfId="0" applyFont="1" applyFill="1" applyBorder="1" applyAlignment="1" applyProtection="1">
      <alignment horizontal="center"/>
      <protection locked="0"/>
    </xf>
    <xf numFmtId="9" fontId="6" fillId="34" borderId="22" xfId="0" applyNumberFormat="1" applyFont="1" applyFill="1" applyBorder="1" applyAlignment="1" applyProtection="1">
      <alignment horizontal="center"/>
      <protection hidden="1"/>
    </xf>
    <xf numFmtId="0" fontId="5" fillId="34" borderId="0" xfId="0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164" fontId="5" fillId="34" borderId="22" xfId="0" applyNumberFormat="1" applyFont="1" applyFill="1" applyBorder="1" applyAlignment="1" applyProtection="1">
      <alignment horizontal="center"/>
      <protection locked="0"/>
    </xf>
    <xf numFmtId="0" fontId="16" fillId="34" borderId="0" xfId="0" applyFont="1" applyFill="1" applyBorder="1" applyAlignment="1" applyProtection="1">
      <alignment horizontal="center"/>
      <protection hidden="1"/>
    </xf>
    <xf numFmtId="0" fontId="10" fillId="34" borderId="0" xfId="0" applyFont="1" applyFill="1" applyBorder="1" applyAlignment="1" applyProtection="1">
      <alignment horizontal="center"/>
      <protection hidden="1"/>
    </xf>
    <xf numFmtId="0" fontId="9" fillId="34" borderId="0" xfId="0" applyFont="1" applyFill="1" applyBorder="1" applyAlignment="1" applyProtection="1">
      <alignment horizontal="center"/>
      <protection hidden="1"/>
    </xf>
    <xf numFmtId="0" fontId="11" fillId="34" borderId="0" xfId="0" applyFont="1" applyFill="1" applyBorder="1" applyAlignment="1" applyProtection="1">
      <alignment/>
      <protection hidden="1"/>
    </xf>
    <xf numFmtId="164" fontId="5" fillId="34" borderId="33" xfId="0" applyNumberFormat="1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12" fillId="34" borderId="23" xfId="0" applyFont="1" applyFill="1" applyBorder="1" applyAlignment="1" applyProtection="1">
      <alignment horizontal="center"/>
      <protection locked="0"/>
    </xf>
    <xf numFmtId="0" fontId="12" fillId="34" borderId="24" xfId="0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 applyProtection="1">
      <alignment horizontal="center"/>
      <protection locked="0"/>
    </xf>
    <xf numFmtId="0" fontId="9" fillId="34" borderId="34" xfId="0" applyFont="1" applyFill="1" applyBorder="1" applyAlignment="1" applyProtection="1">
      <alignment horizontal="center"/>
      <protection hidden="1"/>
    </xf>
    <xf numFmtId="0" fontId="9" fillId="34" borderId="35" xfId="0" applyFont="1" applyFill="1" applyBorder="1" applyAlignment="1" applyProtection="1">
      <alignment horizontal="center"/>
      <protection hidden="1"/>
    </xf>
    <xf numFmtId="0" fontId="12" fillId="34" borderId="36" xfId="0" applyFont="1" applyFill="1" applyBorder="1" applyAlignment="1" applyProtection="1">
      <alignment horizontal="right"/>
      <protection locked="0"/>
    </xf>
    <xf numFmtId="0" fontId="12" fillId="34" borderId="0" xfId="0" applyFont="1" applyFill="1" applyBorder="1" applyAlignment="1" applyProtection="1">
      <alignment/>
      <protection hidden="1"/>
    </xf>
    <xf numFmtId="0" fontId="17" fillId="34" borderId="36" xfId="0" applyFont="1" applyFill="1" applyBorder="1" applyAlignment="1" applyProtection="1">
      <alignment horizontal="center"/>
      <protection locked="0"/>
    </xf>
    <xf numFmtId="0" fontId="12" fillId="34" borderId="31" xfId="0" applyFont="1" applyFill="1" applyBorder="1" applyAlignment="1" applyProtection="1">
      <alignment horizontal="center"/>
      <protection locked="0"/>
    </xf>
    <xf numFmtId="0" fontId="20" fillId="34" borderId="36" xfId="0" applyFont="1" applyFill="1" applyBorder="1" applyAlignment="1" applyProtection="1">
      <alignment horizontal="center"/>
      <protection locked="0"/>
    </xf>
    <xf numFmtId="0" fontId="15" fillId="34" borderId="0" xfId="0" applyFont="1" applyFill="1" applyBorder="1" applyAlignment="1" applyProtection="1">
      <alignment horizontal="center"/>
      <protection locked="0"/>
    </xf>
    <xf numFmtId="0" fontId="17" fillId="34" borderId="20" xfId="0" applyFont="1" applyFill="1" applyBorder="1" applyAlignment="1" applyProtection="1">
      <alignment horizontal="center"/>
      <protection locked="0"/>
    </xf>
    <xf numFmtId="0" fontId="12" fillId="34" borderId="21" xfId="0" applyFont="1" applyFill="1" applyBorder="1" applyAlignment="1" applyProtection="1">
      <alignment horizontal="center"/>
      <protection locked="0"/>
    </xf>
    <xf numFmtId="0" fontId="5" fillId="34" borderId="34" xfId="0" applyFont="1" applyFill="1" applyBorder="1" applyAlignment="1" applyProtection="1">
      <alignment/>
      <protection hidden="1"/>
    </xf>
    <xf numFmtId="0" fontId="5" fillId="34" borderId="35" xfId="0" applyFont="1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 horizontal="center" wrapText="1"/>
      <protection hidden="1"/>
    </xf>
    <xf numFmtId="0" fontId="2" fillId="34" borderId="15" xfId="0" applyFont="1" applyFill="1" applyBorder="1" applyAlignment="1" applyProtection="1">
      <alignment/>
      <protection locked="0"/>
    </xf>
    <xf numFmtId="0" fontId="17" fillId="34" borderId="16" xfId="0" applyFont="1" applyFill="1" applyBorder="1" applyAlignment="1" applyProtection="1">
      <alignment horizontal="center"/>
      <protection locked="0"/>
    </xf>
    <xf numFmtId="0" fontId="12" fillId="34" borderId="19" xfId="0" applyFont="1" applyFill="1" applyBorder="1" applyAlignment="1" applyProtection="1">
      <alignment horizontal="center"/>
      <protection locked="0"/>
    </xf>
    <xf numFmtId="0" fontId="12" fillId="34" borderId="22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vertical="top"/>
      <protection hidden="1"/>
    </xf>
    <xf numFmtId="0" fontId="17" fillId="34" borderId="17" xfId="0" applyFont="1" applyFill="1" applyBorder="1" applyAlignment="1" applyProtection="1">
      <alignment horizontal="center"/>
      <protection locked="0"/>
    </xf>
    <xf numFmtId="0" fontId="2" fillId="34" borderId="22" xfId="0" applyFont="1" applyFill="1" applyBorder="1" applyAlignment="1" applyProtection="1">
      <alignment/>
      <protection locked="0"/>
    </xf>
    <xf numFmtId="0" fontId="13" fillId="34" borderId="29" xfId="0" applyFont="1" applyFill="1" applyBorder="1" applyAlignment="1" applyProtection="1">
      <alignment horizontal="center"/>
      <protection hidden="1"/>
    </xf>
    <xf numFmtId="0" fontId="5" fillId="34" borderId="33" xfId="0" applyFont="1" applyFill="1" applyBorder="1" applyAlignment="1" applyProtection="1">
      <alignment/>
      <protection hidden="1"/>
    </xf>
    <xf numFmtId="0" fontId="5" fillId="34" borderId="30" xfId="0" applyFont="1" applyFill="1" applyBorder="1" applyAlignment="1" applyProtection="1">
      <alignment/>
      <protection hidden="1"/>
    </xf>
    <xf numFmtId="0" fontId="2" fillId="34" borderId="36" xfId="0" applyFont="1" applyFill="1" applyBorder="1" applyAlignment="1" applyProtection="1">
      <alignment horizontal="center"/>
      <protection hidden="1"/>
    </xf>
    <xf numFmtId="0" fontId="5" fillId="34" borderId="37" xfId="0" applyFont="1" applyFill="1" applyBorder="1" applyAlignment="1" applyProtection="1">
      <alignment/>
      <protection hidden="1"/>
    </xf>
    <xf numFmtId="0" fontId="5" fillId="34" borderId="36" xfId="0" applyFont="1" applyFill="1" applyBorder="1" applyAlignment="1" applyProtection="1">
      <alignment horizontal="center"/>
      <protection hidden="1"/>
    </xf>
    <xf numFmtId="0" fontId="4" fillId="34" borderId="36" xfId="0" applyFont="1" applyFill="1" applyBorder="1" applyAlignment="1" applyProtection="1">
      <alignment horizontal="left"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2" fillId="34" borderId="36" xfId="0" applyFont="1" applyFill="1" applyBorder="1" applyAlignment="1" applyProtection="1">
      <alignment horizontal="left"/>
      <protection hidden="1"/>
    </xf>
    <xf numFmtId="0" fontId="6" fillId="34" borderId="0" xfId="0" applyFont="1" applyFill="1" applyBorder="1" applyAlignment="1" applyProtection="1">
      <alignment/>
      <protection hidden="1"/>
    </xf>
    <xf numFmtId="1" fontId="6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0" fontId="5" fillId="34" borderId="36" xfId="0" applyFont="1" applyFill="1" applyBorder="1" applyAlignment="1" applyProtection="1">
      <alignment horizontal="left"/>
      <protection hidden="1"/>
    </xf>
    <xf numFmtId="0" fontId="8" fillId="34" borderId="36" xfId="0" applyFont="1" applyFill="1" applyBorder="1" applyAlignment="1" applyProtection="1">
      <alignment horizontal="center"/>
      <protection hidden="1"/>
    </xf>
    <xf numFmtId="0" fontId="12" fillId="34" borderId="0" xfId="0" applyFont="1" applyFill="1" applyBorder="1" applyAlignment="1" applyProtection="1">
      <alignment horizontal="right"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164" fontId="5" fillId="34" borderId="0" xfId="0" applyNumberFormat="1" applyFont="1" applyFill="1" applyBorder="1" applyAlignment="1" applyProtection="1">
      <alignment horizontal="center"/>
      <protection hidden="1"/>
    </xf>
    <xf numFmtId="0" fontId="12" fillId="34" borderId="0" xfId="0" applyFont="1" applyFill="1" applyBorder="1" applyAlignment="1" applyProtection="1">
      <alignment horizontal="center"/>
      <protection hidden="1"/>
    </xf>
    <xf numFmtId="164" fontId="2" fillId="34" borderId="33" xfId="0" applyNumberFormat="1" applyFont="1" applyFill="1" applyBorder="1" applyAlignment="1" applyProtection="1">
      <alignment horizontal="center"/>
      <protection hidden="1"/>
    </xf>
    <xf numFmtId="0" fontId="19" fillId="34" borderId="0" xfId="0" applyFont="1" applyFill="1" applyBorder="1" applyAlignment="1" applyProtection="1">
      <alignment horizontal="center"/>
      <protection hidden="1"/>
    </xf>
    <xf numFmtId="0" fontId="18" fillId="34" borderId="0" xfId="0" applyFont="1" applyFill="1" applyBorder="1" applyAlignment="1" applyProtection="1">
      <alignment/>
      <protection hidden="1"/>
    </xf>
    <xf numFmtId="0" fontId="5" fillId="34" borderId="23" xfId="0" applyFont="1" applyFill="1" applyBorder="1" applyAlignment="1" applyProtection="1">
      <alignment/>
      <protection hidden="1"/>
    </xf>
    <xf numFmtId="0" fontId="5" fillId="34" borderId="24" xfId="0" applyFont="1" applyFill="1" applyBorder="1" applyAlignment="1" applyProtection="1">
      <alignment horizontal="center"/>
      <protection hidden="1"/>
    </xf>
    <xf numFmtId="0" fontId="5" fillId="34" borderId="24" xfId="0" applyFont="1" applyFill="1" applyBorder="1" applyAlignment="1" applyProtection="1">
      <alignment/>
      <protection hidden="1"/>
    </xf>
    <xf numFmtId="0" fontId="5" fillId="34" borderId="25" xfId="0" applyFont="1" applyFill="1" applyBorder="1" applyAlignment="1" applyProtection="1">
      <alignment/>
      <protection hidden="1"/>
    </xf>
    <xf numFmtId="0" fontId="17" fillId="34" borderId="0" xfId="0" applyFont="1" applyFill="1" applyBorder="1" applyAlignment="1" applyProtection="1">
      <alignment/>
      <protection hidden="1"/>
    </xf>
    <xf numFmtId="0" fontId="16" fillId="34" borderId="0" xfId="0" applyFont="1" applyFill="1" applyBorder="1" applyAlignment="1" applyProtection="1">
      <alignment horizontal="right"/>
      <protection hidden="1"/>
    </xf>
    <xf numFmtId="0" fontId="5" fillId="34" borderId="38" xfId="0" applyFont="1" applyFill="1" applyBorder="1" applyAlignment="1" applyProtection="1">
      <alignment horizontal="center"/>
      <protection hidden="1"/>
    </xf>
    <xf numFmtId="0" fontId="12" fillId="34" borderId="34" xfId="0" applyFont="1" applyFill="1" applyBorder="1" applyAlignment="1" applyProtection="1">
      <alignment horizontal="right"/>
      <protection hidden="1"/>
    </xf>
    <xf numFmtId="0" fontId="12" fillId="34" borderId="34" xfId="0" applyFont="1" applyFill="1" applyBorder="1" applyAlignment="1" applyProtection="1">
      <alignment/>
      <protection hidden="1"/>
    </xf>
    <xf numFmtId="0" fontId="12" fillId="34" borderId="34" xfId="0" applyFont="1" applyFill="1" applyBorder="1" applyAlignment="1" applyProtection="1">
      <alignment horizontal="center"/>
      <protection hidden="1"/>
    </xf>
    <xf numFmtId="0" fontId="2" fillId="34" borderId="34" xfId="0" applyFont="1" applyFill="1" applyBorder="1" applyAlignment="1" applyProtection="1">
      <alignment/>
      <protection hidden="1"/>
    </xf>
    <xf numFmtId="0" fontId="11" fillId="34" borderId="34" xfId="0" applyFont="1" applyFill="1" applyBorder="1" applyAlignment="1" applyProtection="1">
      <alignment/>
      <protection hidden="1"/>
    </xf>
    <xf numFmtId="0" fontId="5" fillId="34" borderId="39" xfId="0" applyFont="1" applyFill="1" applyBorder="1" applyAlignment="1" applyProtection="1">
      <alignment/>
      <protection hidden="1"/>
    </xf>
    <xf numFmtId="0" fontId="8" fillId="34" borderId="40" xfId="0" applyFont="1" applyFill="1" applyBorder="1" applyAlignment="1" applyProtection="1">
      <alignment horizontal="center"/>
      <protection hidden="1"/>
    </xf>
    <xf numFmtId="0" fontId="12" fillId="34" borderId="35" xfId="0" applyFont="1" applyFill="1" applyBorder="1" applyAlignment="1" applyProtection="1">
      <alignment/>
      <protection hidden="1"/>
    </xf>
    <xf numFmtId="0" fontId="12" fillId="34" borderId="35" xfId="0" applyFont="1" applyFill="1" applyBorder="1" applyAlignment="1" applyProtection="1">
      <alignment horizontal="center"/>
      <protection hidden="1"/>
    </xf>
    <xf numFmtId="0" fontId="2" fillId="34" borderId="35" xfId="0" applyFont="1" applyFill="1" applyBorder="1" applyAlignment="1" applyProtection="1">
      <alignment/>
      <protection hidden="1"/>
    </xf>
    <xf numFmtId="0" fontId="11" fillId="34" borderId="35" xfId="0" applyFont="1" applyFill="1" applyBorder="1" applyAlignment="1" applyProtection="1">
      <alignment/>
      <protection hidden="1"/>
    </xf>
    <xf numFmtId="0" fontId="5" fillId="34" borderId="41" xfId="0" applyFont="1" applyFill="1" applyBorder="1" applyAlignment="1" applyProtection="1">
      <alignment/>
      <protection hidden="1"/>
    </xf>
    <xf numFmtId="0" fontId="12" fillId="34" borderId="42" xfId="0" applyFont="1" applyFill="1" applyBorder="1" applyAlignment="1" applyProtection="1">
      <alignment horizontal="center"/>
      <protection hidden="1"/>
    </xf>
    <xf numFmtId="0" fontId="12" fillId="34" borderId="42" xfId="0" applyFont="1" applyFill="1" applyBorder="1" applyAlignment="1" applyProtection="1">
      <alignment horizontal="centerContinuous"/>
      <protection hidden="1"/>
    </xf>
    <xf numFmtId="0" fontId="12" fillId="34" borderId="43" xfId="0" applyFont="1" applyFill="1" applyBorder="1" applyAlignment="1" applyProtection="1">
      <alignment horizontal="centerContinuous"/>
      <protection hidden="1"/>
    </xf>
    <xf numFmtId="0" fontId="12" fillId="34" borderId="44" xfId="0" applyFont="1" applyFill="1" applyBorder="1" applyAlignment="1" applyProtection="1">
      <alignment horizontal="centerContinuous"/>
      <protection hidden="1"/>
    </xf>
    <xf numFmtId="0" fontId="17" fillId="34" borderId="36" xfId="0" applyFont="1" applyFill="1" applyBorder="1" applyAlignment="1" applyProtection="1">
      <alignment horizontal="center"/>
      <protection hidden="1"/>
    </xf>
    <xf numFmtId="0" fontId="12" fillId="34" borderId="36" xfId="0" applyFont="1" applyFill="1" applyBorder="1" applyAlignment="1" applyProtection="1">
      <alignment horizontal="right"/>
      <protection hidden="1"/>
    </xf>
    <xf numFmtId="0" fontId="12" fillId="34" borderId="37" xfId="0" applyFont="1" applyFill="1" applyBorder="1" applyAlignment="1" applyProtection="1">
      <alignment/>
      <protection hidden="1"/>
    </xf>
    <xf numFmtId="0" fontId="12" fillId="34" borderId="31" xfId="0" applyFont="1" applyFill="1" applyBorder="1" applyAlignment="1" applyProtection="1">
      <alignment horizontal="center"/>
      <protection hidden="1"/>
    </xf>
    <xf numFmtId="0" fontId="16" fillId="34" borderId="31" xfId="0" applyFont="1" applyFill="1" applyBorder="1" applyAlignment="1" applyProtection="1">
      <alignment horizontal="right"/>
      <protection hidden="1"/>
    </xf>
    <xf numFmtId="0" fontId="16" fillId="34" borderId="45" xfId="0" applyFont="1" applyFill="1" applyBorder="1" applyAlignment="1" applyProtection="1">
      <alignment horizontal="center"/>
      <protection hidden="1"/>
    </xf>
    <xf numFmtId="0" fontId="16" fillId="34" borderId="32" xfId="0" applyFont="1" applyFill="1" applyBorder="1" applyAlignment="1" applyProtection="1">
      <alignment horizontal="center"/>
      <protection hidden="1"/>
    </xf>
    <xf numFmtId="0" fontId="12" fillId="34" borderId="31" xfId="0" applyFont="1" applyFill="1" applyBorder="1" applyAlignment="1" applyProtection="1">
      <alignment horizontal="right"/>
      <protection hidden="1"/>
    </xf>
    <xf numFmtId="0" fontId="12" fillId="34" borderId="45" xfId="0" applyFont="1" applyFill="1" applyBorder="1" applyAlignment="1" applyProtection="1">
      <alignment horizontal="center"/>
      <protection hidden="1"/>
    </xf>
    <xf numFmtId="0" fontId="12" fillId="34" borderId="32" xfId="0" applyFont="1" applyFill="1" applyBorder="1" applyAlignment="1" applyProtection="1">
      <alignment/>
      <protection hidden="1"/>
    </xf>
    <xf numFmtId="0" fontId="20" fillId="34" borderId="36" xfId="0" applyFont="1" applyFill="1" applyBorder="1" applyAlignment="1" applyProtection="1">
      <alignment horizontal="center"/>
      <protection hidden="1"/>
    </xf>
    <xf numFmtId="0" fontId="15" fillId="34" borderId="0" xfId="0" applyFont="1" applyFill="1" applyBorder="1" applyAlignment="1" applyProtection="1">
      <alignment horizontal="center"/>
      <protection hidden="1"/>
    </xf>
    <xf numFmtId="0" fontId="15" fillId="34" borderId="0" xfId="0" applyFont="1" applyFill="1" applyBorder="1" applyAlignment="1" applyProtection="1">
      <alignment/>
      <protection hidden="1"/>
    </xf>
    <xf numFmtId="0" fontId="12" fillId="34" borderId="31" xfId="0" applyFont="1" applyFill="1" applyBorder="1" applyAlignment="1" applyProtection="1">
      <alignment/>
      <protection hidden="1"/>
    </xf>
    <xf numFmtId="0" fontId="12" fillId="34" borderId="45" xfId="0" applyFont="1" applyFill="1" applyBorder="1" applyAlignment="1" applyProtection="1">
      <alignment/>
      <protection hidden="1"/>
    </xf>
    <xf numFmtId="0" fontId="12" fillId="34" borderId="36" xfId="0" applyFont="1" applyFill="1" applyBorder="1" applyAlignment="1" applyProtection="1">
      <alignment horizontal="center"/>
      <protection hidden="1"/>
    </xf>
    <xf numFmtId="0" fontId="21" fillId="34" borderId="0" xfId="0" applyFont="1" applyFill="1" applyBorder="1" applyAlignment="1" applyProtection="1">
      <alignment horizontal="center"/>
      <protection hidden="1"/>
    </xf>
    <xf numFmtId="0" fontId="12" fillId="34" borderId="0" xfId="0" applyFont="1" applyFill="1" applyBorder="1" applyAlignment="1" applyProtection="1" quotePrefix="1">
      <alignment horizontal="center"/>
      <protection hidden="1"/>
    </xf>
    <xf numFmtId="0" fontId="5" fillId="34" borderId="40" xfId="0" applyFont="1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5" fillId="34" borderId="36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" fillId="34" borderId="15" xfId="0" applyFont="1" applyFill="1" applyBorder="1" applyAlignment="1" applyProtection="1">
      <alignment/>
      <protection hidden="1"/>
    </xf>
    <xf numFmtId="0" fontId="17" fillId="34" borderId="16" xfId="0" applyFont="1" applyFill="1" applyBorder="1" applyAlignment="1" applyProtection="1">
      <alignment horizontal="center"/>
      <protection hidden="1"/>
    </xf>
    <xf numFmtId="0" fontId="12" fillId="34" borderId="19" xfId="0" applyFont="1" applyFill="1" applyBorder="1" applyAlignment="1" applyProtection="1">
      <alignment horizontal="center"/>
      <protection hidden="1"/>
    </xf>
    <xf numFmtId="0" fontId="2" fillId="34" borderId="46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right"/>
      <protection hidden="1"/>
    </xf>
    <xf numFmtId="0" fontId="22" fillId="34" borderId="34" xfId="0" applyFont="1" applyFill="1" applyBorder="1" applyAlignment="1" applyProtection="1">
      <alignment/>
      <protection hidden="1"/>
    </xf>
    <xf numFmtId="0" fontId="2" fillId="34" borderId="35" xfId="0" applyFont="1" applyFill="1" applyBorder="1" applyAlignment="1" applyProtection="1" quotePrefix="1">
      <alignment/>
      <protection hidden="1"/>
    </xf>
    <xf numFmtId="166" fontId="2" fillId="34" borderId="35" xfId="0" applyNumberFormat="1" applyFont="1" applyFill="1" applyBorder="1" applyAlignment="1" applyProtection="1">
      <alignment/>
      <protection hidden="1"/>
    </xf>
    <xf numFmtId="0" fontId="8" fillId="34" borderId="35" xfId="0" applyFont="1" applyFill="1" applyBorder="1" applyAlignment="1" applyProtection="1">
      <alignment horizontal="center"/>
      <protection hidden="1"/>
    </xf>
    <xf numFmtId="0" fontId="22" fillId="34" borderId="35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 quotePrefix="1">
      <alignment/>
      <protection hidden="1"/>
    </xf>
    <xf numFmtId="166" fontId="5" fillId="34" borderId="0" xfId="0" applyNumberFormat="1" applyFont="1" applyFill="1" applyBorder="1" applyAlignment="1" applyProtection="1">
      <alignment/>
      <protection hidden="1"/>
    </xf>
    <xf numFmtId="0" fontId="5" fillId="34" borderId="31" xfId="0" applyFont="1" applyFill="1" applyBorder="1" applyAlignment="1" applyProtection="1">
      <alignment horizontal="center"/>
      <protection hidden="1"/>
    </xf>
    <xf numFmtId="0" fontId="2" fillId="34" borderId="45" xfId="0" applyFont="1" applyFill="1" applyBorder="1" applyAlignment="1" applyProtection="1">
      <alignment/>
      <protection hidden="1"/>
    </xf>
    <xf numFmtId="0" fontId="8" fillId="34" borderId="45" xfId="0" applyFont="1" applyFill="1" applyBorder="1" applyAlignment="1" applyProtection="1">
      <alignment/>
      <protection hidden="1"/>
    </xf>
    <xf numFmtId="0" fontId="5" fillId="34" borderId="45" xfId="0" applyFont="1" applyFill="1" applyBorder="1" applyAlignment="1" applyProtection="1">
      <alignment/>
      <protection hidden="1"/>
    </xf>
    <xf numFmtId="0" fontId="5" fillId="34" borderId="32" xfId="0" applyFont="1" applyFill="1" applyBorder="1" applyAlignment="1" applyProtection="1">
      <alignment/>
      <protection hidden="1"/>
    </xf>
    <xf numFmtId="0" fontId="5" fillId="34" borderId="12" xfId="0" applyFont="1" applyFill="1" applyBorder="1" applyAlignment="1" applyProtection="1">
      <alignment horizontal="center"/>
      <protection hidden="1"/>
    </xf>
    <xf numFmtId="0" fontId="5" fillId="34" borderId="0" xfId="0" applyFont="1" applyFill="1" applyAlignment="1" applyProtection="1">
      <alignment horizontal="center"/>
      <protection hidden="1"/>
    </xf>
    <xf numFmtId="0" fontId="12" fillId="34" borderId="24" xfId="0" applyFont="1" applyFill="1" applyBorder="1" applyAlignment="1" applyProtection="1">
      <alignment/>
      <protection locked="0"/>
    </xf>
    <xf numFmtId="0" fontId="12" fillId="34" borderId="25" xfId="0" applyFont="1" applyFill="1" applyBorder="1" applyAlignment="1" applyProtection="1">
      <alignment/>
      <protection locked="0"/>
    </xf>
    <xf numFmtId="0" fontId="12" fillId="34" borderId="37" xfId="0" applyFont="1" applyFill="1" applyBorder="1" applyAlignment="1" applyProtection="1">
      <alignment/>
      <protection locked="0"/>
    </xf>
    <xf numFmtId="0" fontId="12" fillId="34" borderId="31" xfId="0" applyFont="1" applyFill="1" applyBorder="1" applyAlignment="1" applyProtection="1">
      <alignment horizontal="right"/>
      <protection locked="0"/>
    </xf>
    <xf numFmtId="0" fontId="12" fillId="34" borderId="45" xfId="0" applyFont="1" applyFill="1" applyBorder="1" applyAlignment="1" applyProtection="1">
      <alignment horizontal="center"/>
      <protection locked="0"/>
    </xf>
    <xf numFmtId="0" fontId="12" fillId="34" borderId="32" xfId="0" applyFont="1" applyFill="1" applyBorder="1" applyAlignment="1" applyProtection="1">
      <alignment/>
      <protection locked="0"/>
    </xf>
    <xf numFmtId="0" fontId="16" fillId="34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5.png" /><Relationship Id="rId3" Type="http://schemas.openxmlformats.org/officeDocument/2006/relationships/image" Target="../media/image2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Relationship Id="rId3" Type="http://schemas.openxmlformats.org/officeDocument/2006/relationships/image" Target="../media/image29.png" /><Relationship Id="rId4" Type="http://schemas.openxmlformats.org/officeDocument/2006/relationships/image" Target="../media/image30.png" /><Relationship Id="rId5" Type="http://schemas.openxmlformats.org/officeDocument/2006/relationships/image" Target="../media/image31.png" /><Relationship Id="rId6" Type="http://schemas.openxmlformats.org/officeDocument/2006/relationships/image" Target="../media/image32.png" /><Relationship Id="rId7" Type="http://schemas.openxmlformats.org/officeDocument/2006/relationships/image" Target="../media/image33.png" /><Relationship Id="rId8" Type="http://schemas.openxmlformats.org/officeDocument/2006/relationships/image" Target="../media/image3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Relationship Id="rId21" Type="http://schemas.openxmlformats.org/officeDocument/2006/relationships/image" Target="../media/image21.wmf" /><Relationship Id="rId22" Type="http://schemas.openxmlformats.org/officeDocument/2006/relationships/image" Target="../media/image2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247650</xdr:rowOff>
    </xdr:from>
    <xdr:to>
      <xdr:col>19</xdr:col>
      <xdr:colOff>428625</xdr:colOff>
      <xdr:row>6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133600" y="247650"/>
          <a:ext cx="51054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AQA Module 3 Numbers &amp; Algebra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Fractions &amp; Decimals Revision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>
          <a:off x="0" y="0"/>
          <a:ext cx="623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0</xdr:row>
      <xdr:rowOff>19050</xdr:rowOff>
    </xdr:from>
    <xdr:to>
      <xdr:col>12</xdr:col>
      <xdr:colOff>266700</xdr:colOff>
      <xdr:row>0</xdr:row>
      <xdr:rowOff>295275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876675" y="19050"/>
          <a:ext cx="14859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Key stage 4 Mathematics</a:t>
          </a:r>
        </a:p>
      </xdr:txBody>
    </xdr:sp>
    <xdr:clientData/>
  </xdr:twoCellAnchor>
  <xdr:twoCellAnchor>
    <xdr:from>
      <xdr:col>3</xdr:col>
      <xdr:colOff>257175</xdr:colOff>
      <xdr:row>5</xdr:row>
      <xdr:rowOff>66675</xdr:rowOff>
    </xdr:from>
    <xdr:to>
      <xdr:col>15</xdr:col>
      <xdr:colOff>28575</xdr:colOff>
      <xdr:row>5</xdr:row>
      <xdr:rowOff>66675</xdr:rowOff>
    </xdr:to>
    <xdr:sp>
      <xdr:nvSpPr>
        <xdr:cNvPr id="4" name="Line 1"/>
        <xdr:cNvSpPr>
          <a:spLocks/>
        </xdr:cNvSpPr>
      </xdr:nvSpPr>
      <xdr:spPr>
        <a:xfrm>
          <a:off x="2133600" y="108585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238125</xdr:rowOff>
    </xdr:from>
    <xdr:to>
      <xdr:col>15</xdr:col>
      <xdr:colOff>47625</xdr:colOff>
      <xdr:row>0</xdr:row>
      <xdr:rowOff>238125</xdr:rowOff>
    </xdr:to>
    <xdr:sp>
      <xdr:nvSpPr>
        <xdr:cNvPr id="5" name="Line 39"/>
        <xdr:cNvSpPr>
          <a:spLocks/>
        </xdr:cNvSpPr>
      </xdr:nvSpPr>
      <xdr:spPr>
        <a:xfrm>
          <a:off x="2133600" y="238125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17</xdr:row>
      <xdr:rowOff>0</xdr:rowOff>
    </xdr:from>
    <xdr:to>
      <xdr:col>19</xdr:col>
      <xdr:colOff>390525</xdr:colOff>
      <xdr:row>20</xdr:row>
      <xdr:rowOff>152400</xdr:rowOff>
    </xdr:to>
    <xdr:pic>
      <xdr:nvPicPr>
        <xdr:cNvPr id="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457575"/>
          <a:ext cx="7153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36</xdr:row>
      <xdr:rowOff>95250</xdr:rowOff>
    </xdr:from>
    <xdr:to>
      <xdr:col>6</xdr:col>
      <xdr:colOff>28575</xdr:colOff>
      <xdr:row>36</xdr:row>
      <xdr:rowOff>123825</xdr:rowOff>
    </xdr:to>
    <xdr:sp>
      <xdr:nvSpPr>
        <xdr:cNvPr id="7" name="Oval 46"/>
        <xdr:cNvSpPr>
          <a:spLocks/>
        </xdr:cNvSpPr>
      </xdr:nvSpPr>
      <xdr:spPr>
        <a:xfrm>
          <a:off x="3133725" y="708660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94</xdr:row>
      <xdr:rowOff>19050</xdr:rowOff>
    </xdr:from>
    <xdr:to>
      <xdr:col>19</xdr:col>
      <xdr:colOff>457200</xdr:colOff>
      <xdr:row>96</xdr:row>
      <xdr:rowOff>161925</xdr:rowOff>
    </xdr:to>
    <xdr:pic>
      <xdr:nvPicPr>
        <xdr:cNvPr id="8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8211800"/>
          <a:ext cx="72199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285750</xdr:colOff>
      <xdr:row>98</xdr:row>
      <xdr:rowOff>276225</xdr:rowOff>
    </xdr:from>
    <xdr:to>
      <xdr:col>4</xdr:col>
      <xdr:colOff>285750</xdr:colOff>
      <xdr:row>99</xdr:row>
      <xdr:rowOff>38100</xdr:rowOff>
    </xdr:to>
    <xdr:sp>
      <xdr:nvSpPr>
        <xdr:cNvPr id="9" name="Line 76"/>
        <xdr:cNvSpPr>
          <a:spLocks/>
        </xdr:cNvSpPr>
      </xdr:nvSpPr>
      <xdr:spPr>
        <a:xfrm>
          <a:off x="2419350" y="19240500"/>
          <a:ext cx="0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98</xdr:row>
      <xdr:rowOff>276225</xdr:rowOff>
    </xdr:from>
    <xdr:to>
      <xdr:col>13</xdr:col>
      <xdr:colOff>304800</xdr:colOff>
      <xdr:row>99</xdr:row>
      <xdr:rowOff>38100</xdr:rowOff>
    </xdr:to>
    <xdr:sp>
      <xdr:nvSpPr>
        <xdr:cNvPr id="10" name="Line 77"/>
        <xdr:cNvSpPr>
          <a:spLocks/>
        </xdr:cNvSpPr>
      </xdr:nvSpPr>
      <xdr:spPr>
        <a:xfrm>
          <a:off x="5667375" y="19240500"/>
          <a:ext cx="0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95250</xdr:rowOff>
    </xdr:from>
    <xdr:to>
      <xdr:col>6</xdr:col>
      <xdr:colOff>28575</xdr:colOff>
      <xdr:row>39</xdr:row>
      <xdr:rowOff>123825</xdr:rowOff>
    </xdr:to>
    <xdr:sp>
      <xdr:nvSpPr>
        <xdr:cNvPr id="11" name="Oval 87"/>
        <xdr:cNvSpPr>
          <a:spLocks/>
        </xdr:cNvSpPr>
      </xdr:nvSpPr>
      <xdr:spPr>
        <a:xfrm>
          <a:off x="3133725" y="762000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95250</xdr:rowOff>
    </xdr:from>
    <xdr:to>
      <xdr:col>6</xdr:col>
      <xdr:colOff>28575</xdr:colOff>
      <xdr:row>41</xdr:row>
      <xdr:rowOff>123825</xdr:rowOff>
    </xdr:to>
    <xdr:sp>
      <xdr:nvSpPr>
        <xdr:cNvPr id="12" name="Oval 88"/>
        <xdr:cNvSpPr>
          <a:spLocks/>
        </xdr:cNvSpPr>
      </xdr:nvSpPr>
      <xdr:spPr>
        <a:xfrm>
          <a:off x="3133725" y="798195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95250</xdr:rowOff>
    </xdr:from>
    <xdr:to>
      <xdr:col>6</xdr:col>
      <xdr:colOff>28575</xdr:colOff>
      <xdr:row>44</xdr:row>
      <xdr:rowOff>123825</xdr:rowOff>
    </xdr:to>
    <xdr:sp>
      <xdr:nvSpPr>
        <xdr:cNvPr id="13" name="Oval 89"/>
        <xdr:cNvSpPr>
          <a:spLocks/>
        </xdr:cNvSpPr>
      </xdr:nvSpPr>
      <xdr:spPr>
        <a:xfrm>
          <a:off x="3133725" y="851535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95250</xdr:rowOff>
    </xdr:from>
    <xdr:to>
      <xdr:col>6</xdr:col>
      <xdr:colOff>28575</xdr:colOff>
      <xdr:row>47</xdr:row>
      <xdr:rowOff>123825</xdr:rowOff>
    </xdr:to>
    <xdr:sp>
      <xdr:nvSpPr>
        <xdr:cNvPr id="14" name="Oval 90"/>
        <xdr:cNvSpPr>
          <a:spLocks/>
        </xdr:cNvSpPr>
      </xdr:nvSpPr>
      <xdr:spPr>
        <a:xfrm>
          <a:off x="3133725" y="904875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95250</xdr:rowOff>
    </xdr:from>
    <xdr:to>
      <xdr:col>6</xdr:col>
      <xdr:colOff>28575</xdr:colOff>
      <xdr:row>52</xdr:row>
      <xdr:rowOff>123825</xdr:rowOff>
    </xdr:to>
    <xdr:sp>
      <xdr:nvSpPr>
        <xdr:cNvPr id="15" name="Oval 91"/>
        <xdr:cNvSpPr>
          <a:spLocks/>
        </xdr:cNvSpPr>
      </xdr:nvSpPr>
      <xdr:spPr>
        <a:xfrm>
          <a:off x="3133725" y="1009650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95250</xdr:rowOff>
    </xdr:from>
    <xdr:to>
      <xdr:col>6</xdr:col>
      <xdr:colOff>28575</xdr:colOff>
      <xdr:row>54</xdr:row>
      <xdr:rowOff>123825</xdr:rowOff>
    </xdr:to>
    <xdr:sp>
      <xdr:nvSpPr>
        <xdr:cNvPr id="16" name="Oval 92"/>
        <xdr:cNvSpPr>
          <a:spLocks/>
        </xdr:cNvSpPr>
      </xdr:nvSpPr>
      <xdr:spPr>
        <a:xfrm>
          <a:off x="3133725" y="1051560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95250</xdr:rowOff>
    </xdr:from>
    <xdr:to>
      <xdr:col>6</xdr:col>
      <xdr:colOff>28575</xdr:colOff>
      <xdr:row>56</xdr:row>
      <xdr:rowOff>123825</xdr:rowOff>
    </xdr:to>
    <xdr:sp>
      <xdr:nvSpPr>
        <xdr:cNvPr id="17" name="Oval 93"/>
        <xdr:cNvSpPr>
          <a:spLocks/>
        </xdr:cNvSpPr>
      </xdr:nvSpPr>
      <xdr:spPr>
        <a:xfrm>
          <a:off x="3133725" y="1092517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95250</xdr:rowOff>
    </xdr:from>
    <xdr:to>
      <xdr:col>6</xdr:col>
      <xdr:colOff>28575</xdr:colOff>
      <xdr:row>58</xdr:row>
      <xdr:rowOff>123825</xdr:rowOff>
    </xdr:to>
    <xdr:sp>
      <xdr:nvSpPr>
        <xdr:cNvPr id="18" name="Oval 94"/>
        <xdr:cNvSpPr>
          <a:spLocks/>
        </xdr:cNvSpPr>
      </xdr:nvSpPr>
      <xdr:spPr>
        <a:xfrm>
          <a:off x="3133725" y="1133475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60</xdr:row>
      <xdr:rowOff>95250</xdr:rowOff>
    </xdr:from>
    <xdr:to>
      <xdr:col>6</xdr:col>
      <xdr:colOff>28575</xdr:colOff>
      <xdr:row>60</xdr:row>
      <xdr:rowOff>123825</xdr:rowOff>
    </xdr:to>
    <xdr:sp>
      <xdr:nvSpPr>
        <xdr:cNvPr id="19" name="Oval 95"/>
        <xdr:cNvSpPr>
          <a:spLocks/>
        </xdr:cNvSpPr>
      </xdr:nvSpPr>
      <xdr:spPr>
        <a:xfrm>
          <a:off x="3133725" y="1174432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95250</xdr:rowOff>
    </xdr:from>
    <xdr:to>
      <xdr:col>6</xdr:col>
      <xdr:colOff>28575</xdr:colOff>
      <xdr:row>62</xdr:row>
      <xdr:rowOff>123825</xdr:rowOff>
    </xdr:to>
    <xdr:sp>
      <xdr:nvSpPr>
        <xdr:cNvPr id="20" name="Oval 96"/>
        <xdr:cNvSpPr>
          <a:spLocks/>
        </xdr:cNvSpPr>
      </xdr:nvSpPr>
      <xdr:spPr>
        <a:xfrm>
          <a:off x="3133725" y="1215390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95250</xdr:rowOff>
    </xdr:from>
    <xdr:to>
      <xdr:col>6</xdr:col>
      <xdr:colOff>28575</xdr:colOff>
      <xdr:row>64</xdr:row>
      <xdr:rowOff>123825</xdr:rowOff>
    </xdr:to>
    <xdr:sp>
      <xdr:nvSpPr>
        <xdr:cNvPr id="21" name="Oval 97"/>
        <xdr:cNvSpPr>
          <a:spLocks/>
        </xdr:cNvSpPr>
      </xdr:nvSpPr>
      <xdr:spPr>
        <a:xfrm>
          <a:off x="3133725" y="1256347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95250</xdr:rowOff>
    </xdr:from>
    <xdr:to>
      <xdr:col>6</xdr:col>
      <xdr:colOff>28575</xdr:colOff>
      <xdr:row>66</xdr:row>
      <xdr:rowOff>123825</xdr:rowOff>
    </xdr:to>
    <xdr:sp>
      <xdr:nvSpPr>
        <xdr:cNvPr id="22" name="Oval 98"/>
        <xdr:cNvSpPr>
          <a:spLocks/>
        </xdr:cNvSpPr>
      </xdr:nvSpPr>
      <xdr:spPr>
        <a:xfrm>
          <a:off x="3133725" y="1297305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95250</xdr:rowOff>
    </xdr:from>
    <xdr:to>
      <xdr:col>6</xdr:col>
      <xdr:colOff>28575</xdr:colOff>
      <xdr:row>68</xdr:row>
      <xdr:rowOff>123825</xdr:rowOff>
    </xdr:to>
    <xdr:sp>
      <xdr:nvSpPr>
        <xdr:cNvPr id="23" name="Oval 99"/>
        <xdr:cNvSpPr>
          <a:spLocks/>
        </xdr:cNvSpPr>
      </xdr:nvSpPr>
      <xdr:spPr>
        <a:xfrm>
          <a:off x="3133725" y="1337310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95250</xdr:rowOff>
    </xdr:from>
    <xdr:to>
      <xdr:col>6</xdr:col>
      <xdr:colOff>28575</xdr:colOff>
      <xdr:row>70</xdr:row>
      <xdr:rowOff>123825</xdr:rowOff>
    </xdr:to>
    <xdr:sp>
      <xdr:nvSpPr>
        <xdr:cNvPr id="24" name="Oval 100"/>
        <xdr:cNvSpPr>
          <a:spLocks/>
        </xdr:cNvSpPr>
      </xdr:nvSpPr>
      <xdr:spPr>
        <a:xfrm>
          <a:off x="3133725" y="1376362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122</xdr:row>
      <xdr:rowOff>123825</xdr:rowOff>
    </xdr:from>
    <xdr:to>
      <xdr:col>7</xdr:col>
      <xdr:colOff>66675</xdr:colOff>
      <xdr:row>123</xdr:row>
      <xdr:rowOff>19050</xdr:rowOff>
    </xdr:to>
    <xdr:sp>
      <xdr:nvSpPr>
        <xdr:cNvPr id="25" name="Line 114"/>
        <xdr:cNvSpPr>
          <a:spLocks/>
        </xdr:cNvSpPr>
      </xdr:nvSpPr>
      <xdr:spPr>
        <a:xfrm>
          <a:off x="3400425" y="24069675"/>
          <a:ext cx="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122</xdr:row>
      <xdr:rowOff>38100</xdr:rowOff>
    </xdr:from>
    <xdr:to>
      <xdr:col>1</xdr:col>
      <xdr:colOff>371475</xdr:colOff>
      <xdr:row>123</xdr:row>
      <xdr:rowOff>104775</xdr:rowOff>
    </xdr:to>
    <xdr:pic>
      <xdr:nvPicPr>
        <xdr:cNvPr id="26" name="Picture 1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23983950"/>
          <a:ext cx="26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98</xdr:row>
      <xdr:rowOff>57150</xdr:rowOff>
    </xdr:from>
    <xdr:to>
      <xdr:col>1</xdr:col>
      <xdr:colOff>352425</xdr:colOff>
      <xdr:row>99</xdr:row>
      <xdr:rowOff>66675</xdr:rowOff>
    </xdr:to>
    <xdr:pic>
      <xdr:nvPicPr>
        <xdr:cNvPr id="27" name="Picture 1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19021425"/>
          <a:ext cx="26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19050</xdr:rowOff>
    </xdr:from>
    <xdr:to>
      <xdr:col>1</xdr:col>
      <xdr:colOff>276225</xdr:colOff>
      <xdr:row>25</xdr:row>
      <xdr:rowOff>161925</xdr:rowOff>
    </xdr:to>
    <xdr:pic>
      <xdr:nvPicPr>
        <xdr:cNvPr id="28" name="Picture 1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4648200"/>
          <a:ext cx="26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35</xdr:row>
      <xdr:rowOff>47625</xdr:rowOff>
    </xdr:from>
    <xdr:to>
      <xdr:col>1</xdr:col>
      <xdr:colOff>285750</xdr:colOff>
      <xdr:row>37</xdr:row>
      <xdr:rowOff>66675</xdr:rowOff>
    </xdr:to>
    <xdr:pic>
      <xdr:nvPicPr>
        <xdr:cNvPr id="29" name="Picture 1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6915150"/>
          <a:ext cx="26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41</xdr:row>
      <xdr:rowOff>95250</xdr:rowOff>
    </xdr:from>
    <xdr:to>
      <xdr:col>6</xdr:col>
      <xdr:colOff>28575</xdr:colOff>
      <xdr:row>41</xdr:row>
      <xdr:rowOff>123825</xdr:rowOff>
    </xdr:to>
    <xdr:sp>
      <xdr:nvSpPr>
        <xdr:cNvPr id="30" name="Oval 87"/>
        <xdr:cNvSpPr>
          <a:spLocks/>
        </xdr:cNvSpPr>
      </xdr:nvSpPr>
      <xdr:spPr>
        <a:xfrm>
          <a:off x="3133725" y="798195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95250</xdr:rowOff>
    </xdr:from>
    <xdr:to>
      <xdr:col>6</xdr:col>
      <xdr:colOff>28575</xdr:colOff>
      <xdr:row>44</xdr:row>
      <xdr:rowOff>123825</xdr:rowOff>
    </xdr:to>
    <xdr:sp>
      <xdr:nvSpPr>
        <xdr:cNvPr id="31" name="Oval 87"/>
        <xdr:cNvSpPr>
          <a:spLocks/>
        </xdr:cNvSpPr>
      </xdr:nvSpPr>
      <xdr:spPr>
        <a:xfrm>
          <a:off x="3133725" y="851535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95250</xdr:rowOff>
    </xdr:from>
    <xdr:to>
      <xdr:col>6</xdr:col>
      <xdr:colOff>28575</xdr:colOff>
      <xdr:row>47</xdr:row>
      <xdr:rowOff>123825</xdr:rowOff>
    </xdr:to>
    <xdr:sp>
      <xdr:nvSpPr>
        <xdr:cNvPr id="32" name="Oval 87"/>
        <xdr:cNvSpPr>
          <a:spLocks/>
        </xdr:cNvSpPr>
      </xdr:nvSpPr>
      <xdr:spPr>
        <a:xfrm>
          <a:off x="3133725" y="904875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285750</xdr:rowOff>
    </xdr:from>
    <xdr:to>
      <xdr:col>14</xdr:col>
      <xdr:colOff>285750</xdr:colOff>
      <xdr:row>6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943100" y="285750"/>
          <a:ext cx="51244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AQA Module 3 Numbers &amp; Algebra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Fractions &amp; Decimals Past Paper Questions
</a:t>
          </a:r>
        </a:p>
      </xdr:txBody>
    </xdr:sp>
    <xdr:clientData/>
  </xdr:twoCellAnchor>
  <xdr:twoCellAnchor>
    <xdr:from>
      <xdr:col>5</xdr:col>
      <xdr:colOff>266700</xdr:colOff>
      <xdr:row>0</xdr:row>
      <xdr:rowOff>19050</xdr:rowOff>
    </xdr:from>
    <xdr:to>
      <xdr:col>8</xdr:col>
      <xdr:colOff>219075</xdr:colOff>
      <xdr:row>0</xdr:row>
      <xdr:rowOff>295275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371850" y="19050"/>
          <a:ext cx="15335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Key stage 4 mathematics</a:t>
          </a:r>
        </a:p>
      </xdr:txBody>
    </xdr:sp>
    <xdr:clientData/>
  </xdr:twoCellAnchor>
  <xdr:twoCellAnchor>
    <xdr:from>
      <xdr:col>3</xdr:col>
      <xdr:colOff>285750</xdr:colOff>
      <xdr:row>5</xdr:row>
      <xdr:rowOff>66675</xdr:rowOff>
    </xdr:from>
    <xdr:to>
      <xdr:col>13</xdr:col>
      <xdr:colOff>485775</xdr:colOff>
      <xdr:row>5</xdr:row>
      <xdr:rowOff>66675</xdr:rowOff>
    </xdr:to>
    <xdr:sp>
      <xdr:nvSpPr>
        <xdr:cNvPr id="3" name="Line 4"/>
        <xdr:cNvSpPr>
          <a:spLocks/>
        </xdr:cNvSpPr>
      </xdr:nvSpPr>
      <xdr:spPr>
        <a:xfrm>
          <a:off x="2114550" y="1076325"/>
          <a:ext cx="454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0</xdr:row>
      <xdr:rowOff>276225</xdr:rowOff>
    </xdr:from>
    <xdr:to>
      <xdr:col>13</xdr:col>
      <xdr:colOff>447675</xdr:colOff>
      <xdr:row>0</xdr:row>
      <xdr:rowOff>276225</xdr:rowOff>
    </xdr:to>
    <xdr:sp>
      <xdr:nvSpPr>
        <xdr:cNvPr id="4" name="Line 6"/>
        <xdr:cNvSpPr>
          <a:spLocks/>
        </xdr:cNvSpPr>
      </xdr:nvSpPr>
      <xdr:spPr>
        <a:xfrm>
          <a:off x="2133600" y="276225"/>
          <a:ext cx="448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8</xdr:row>
      <xdr:rowOff>38100</xdr:rowOff>
    </xdr:from>
    <xdr:to>
      <xdr:col>0</xdr:col>
      <xdr:colOff>381000</xdr:colOff>
      <xdr:row>10</xdr:row>
      <xdr:rowOff>19050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09725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5</xdr:col>
      <xdr:colOff>85725</xdr:colOff>
      <xdr:row>9</xdr:row>
      <xdr:rowOff>0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1333500"/>
          <a:ext cx="197167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47625</xdr:rowOff>
    </xdr:from>
    <xdr:to>
      <xdr:col>5</xdr:col>
      <xdr:colOff>171450</xdr:colOff>
      <xdr:row>23</xdr:row>
      <xdr:rowOff>152400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" y="4514850"/>
          <a:ext cx="20002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23</xdr:row>
      <xdr:rowOff>38100</xdr:rowOff>
    </xdr:from>
    <xdr:to>
      <xdr:col>0</xdr:col>
      <xdr:colOff>381000</xdr:colOff>
      <xdr:row>24</xdr:row>
      <xdr:rowOff>142875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43450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38100</xdr:rowOff>
    </xdr:from>
    <xdr:to>
      <xdr:col>6</xdr:col>
      <xdr:colOff>676275</xdr:colOff>
      <xdr:row>41</xdr:row>
      <xdr:rowOff>38100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6829425"/>
          <a:ext cx="31718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34</xdr:row>
      <xdr:rowOff>38100</xdr:rowOff>
    </xdr:from>
    <xdr:to>
      <xdr:col>0</xdr:col>
      <xdr:colOff>381000</xdr:colOff>
      <xdr:row>35</xdr:row>
      <xdr:rowOff>142875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067550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56</xdr:row>
      <xdr:rowOff>28575</xdr:rowOff>
    </xdr:from>
    <xdr:to>
      <xdr:col>5</xdr:col>
      <xdr:colOff>447675</xdr:colOff>
      <xdr:row>58</xdr:row>
      <xdr:rowOff>47625</xdr:rowOff>
    </xdr:to>
    <xdr:pic>
      <xdr:nvPicPr>
        <xdr:cNvPr id="11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9675" y="11610975"/>
          <a:ext cx="23431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209550</xdr:colOff>
      <xdr:row>60</xdr:row>
      <xdr:rowOff>95250</xdr:rowOff>
    </xdr:from>
    <xdr:to>
      <xdr:col>9</xdr:col>
      <xdr:colOff>19050</xdr:colOff>
      <xdr:row>60</xdr:row>
      <xdr:rowOff>123825</xdr:rowOff>
    </xdr:to>
    <xdr:sp>
      <xdr:nvSpPr>
        <xdr:cNvPr id="12" name="Oval 36"/>
        <xdr:cNvSpPr>
          <a:spLocks/>
        </xdr:cNvSpPr>
      </xdr:nvSpPr>
      <xdr:spPr>
        <a:xfrm>
          <a:off x="4895850" y="1242060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63</xdr:row>
      <xdr:rowOff>95250</xdr:rowOff>
    </xdr:from>
    <xdr:to>
      <xdr:col>9</xdr:col>
      <xdr:colOff>19050</xdr:colOff>
      <xdr:row>63</xdr:row>
      <xdr:rowOff>123825</xdr:rowOff>
    </xdr:to>
    <xdr:sp>
      <xdr:nvSpPr>
        <xdr:cNvPr id="13" name="Oval 37"/>
        <xdr:cNvSpPr>
          <a:spLocks/>
        </xdr:cNvSpPr>
      </xdr:nvSpPr>
      <xdr:spPr>
        <a:xfrm>
          <a:off x="4895850" y="1284922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65</xdr:row>
      <xdr:rowOff>95250</xdr:rowOff>
    </xdr:from>
    <xdr:to>
      <xdr:col>9</xdr:col>
      <xdr:colOff>19050</xdr:colOff>
      <xdr:row>65</xdr:row>
      <xdr:rowOff>123825</xdr:rowOff>
    </xdr:to>
    <xdr:sp>
      <xdr:nvSpPr>
        <xdr:cNvPr id="14" name="Oval 38"/>
        <xdr:cNvSpPr>
          <a:spLocks/>
        </xdr:cNvSpPr>
      </xdr:nvSpPr>
      <xdr:spPr>
        <a:xfrm>
          <a:off x="4895850" y="1318260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38100</xdr:rowOff>
    </xdr:from>
    <xdr:to>
      <xdr:col>0</xdr:col>
      <xdr:colOff>381000</xdr:colOff>
      <xdr:row>58</xdr:row>
      <xdr:rowOff>142875</xdr:rowOff>
    </xdr:to>
    <xdr:pic>
      <xdr:nvPicPr>
        <xdr:cNvPr id="1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858625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87</xdr:row>
      <xdr:rowOff>38100</xdr:rowOff>
    </xdr:from>
    <xdr:to>
      <xdr:col>0</xdr:col>
      <xdr:colOff>381000</xdr:colOff>
      <xdr:row>88</xdr:row>
      <xdr:rowOff>142875</xdr:rowOff>
    </xdr:to>
    <xdr:pic>
      <xdr:nvPicPr>
        <xdr:cNvPr id="16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545050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6</xdr:col>
      <xdr:colOff>552450</xdr:colOff>
      <xdr:row>72</xdr:row>
      <xdr:rowOff>85725</xdr:rowOff>
    </xdr:to>
    <xdr:pic>
      <xdr:nvPicPr>
        <xdr:cNvPr id="17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19200" y="14411325"/>
          <a:ext cx="30480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209550</xdr:colOff>
      <xdr:row>74</xdr:row>
      <xdr:rowOff>95250</xdr:rowOff>
    </xdr:from>
    <xdr:to>
      <xdr:col>10</xdr:col>
      <xdr:colOff>19050</xdr:colOff>
      <xdr:row>74</xdr:row>
      <xdr:rowOff>123825</xdr:rowOff>
    </xdr:to>
    <xdr:sp>
      <xdr:nvSpPr>
        <xdr:cNvPr id="18" name="Oval 44"/>
        <xdr:cNvSpPr>
          <a:spLocks/>
        </xdr:cNvSpPr>
      </xdr:nvSpPr>
      <xdr:spPr>
        <a:xfrm>
          <a:off x="5114925" y="1503045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77</xdr:row>
      <xdr:rowOff>95250</xdr:rowOff>
    </xdr:from>
    <xdr:to>
      <xdr:col>10</xdr:col>
      <xdr:colOff>0</xdr:colOff>
      <xdr:row>77</xdr:row>
      <xdr:rowOff>123825</xdr:rowOff>
    </xdr:to>
    <xdr:sp>
      <xdr:nvSpPr>
        <xdr:cNvPr id="19" name="Oval 45"/>
        <xdr:cNvSpPr>
          <a:spLocks/>
        </xdr:cNvSpPr>
      </xdr:nvSpPr>
      <xdr:spPr>
        <a:xfrm>
          <a:off x="5095875" y="1553527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79</xdr:row>
      <xdr:rowOff>95250</xdr:rowOff>
    </xdr:from>
    <xdr:to>
      <xdr:col>10</xdr:col>
      <xdr:colOff>19050</xdr:colOff>
      <xdr:row>79</xdr:row>
      <xdr:rowOff>123825</xdr:rowOff>
    </xdr:to>
    <xdr:sp>
      <xdr:nvSpPr>
        <xdr:cNvPr id="20" name="Oval 46"/>
        <xdr:cNvSpPr>
          <a:spLocks/>
        </xdr:cNvSpPr>
      </xdr:nvSpPr>
      <xdr:spPr>
        <a:xfrm>
          <a:off x="5114925" y="1604962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8</xdr:col>
      <xdr:colOff>66675</xdr:colOff>
      <xdr:row>87</xdr:row>
      <xdr:rowOff>47625</xdr:rowOff>
    </xdr:to>
    <xdr:pic>
      <xdr:nvPicPr>
        <xdr:cNvPr id="21" name="Picture 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17268825"/>
          <a:ext cx="41433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209550</xdr:colOff>
      <xdr:row>89</xdr:row>
      <xdr:rowOff>95250</xdr:rowOff>
    </xdr:from>
    <xdr:to>
      <xdr:col>9</xdr:col>
      <xdr:colOff>19050</xdr:colOff>
      <xdr:row>89</xdr:row>
      <xdr:rowOff>123825</xdr:rowOff>
    </xdr:to>
    <xdr:sp>
      <xdr:nvSpPr>
        <xdr:cNvPr id="22" name="Oval 48"/>
        <xdr:cNvSpPr>
          <a:spLocks/>
        </xdr:cNvSpPr>
      </xdr:nvSpPr>
      <xdr:spPr>
        <a:xfrm>
          <a:off x="4895850" y="1810702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92</xdr:row>
      <xdr:rowOff>95250</xdr:rowOff>
    </xdr:from>
    <xdr:to>
      <xdr:col>9</xdr:col>
      <xdr:colOff>19050</xdr:colOff>
      <xdr:row>92</xdr:row>
      <xdr:rowOff>123825</xdr:rowOff>
    </xdr:to>
    <xdr:sp>
      <xdr:nvSpPr>
        <xdr:cNvPr id="23" name="Oval 49"/>
        <xdr:cNvSpPr>
          <a:spLocks/>
        </xdr:cNvSpPr>
      </xdr:nvSpPr>
      <xdr:spPr>
        <a:xfrm>
          <a:off x="4895850" y="1882140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94</xdr:row>
      <xdr:rowOff>95250</xdr:rowOff>
    </xdr:from>
    <xdr:to>
      <xdr:col>9</xdr:col>
      <xdr:colOff>19050</xdr:colOff>
      <xdr:row>94</xdr:row>
      <xdr:rowOff>123825</xdr:rowOff>
    </xdr:to>
    <xdr:sp>
      <xdr:nvSpPr>
        <xdr:cNvPr id="24" name="Oval 50"/>
        <xdr:cNvSpPr>
          <a:spLocks/>
        </xdr:cNvSpPr>
      </xdr:nvSpPr>
      <xdr:spPr>
        <a:xfrm>
          <a:off x="4895850" y="1933575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8</xdr:col>
      <xdr:colOff>123825</xdr:colOff>
      <xdr:row>100</xdr:row>
      <xdr:rowOff>66675</xdr:rowOff>
    </xdr:to>
    <xdr:pic>
      <xdr:nvPicPr>
        <xdr:cNvPr id="25" name="Picture 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20364450"/>
          <a:ext cx="42005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209550</xdr:colOff>
      <xdr:row>102</xdr:row>
      <xdr:rowOff>95250</xdr:rowOff>
    </xdr:from>
    <xdr:to>
      <xdr:col>10</xdr:col>
      <xdr:colOff>19050</xdr:colOff>
      <xdr:row>102</xdr:row>
      <xdr:rowOff>123825</xdr:rowOff>
    </xdr:to>
    <xdr:sp>
      <xdr:nvSpPr>
        <xdr:cNvPr id="26" name="Oval 52"/>
        <xdr:cNvSpPr>
          <a:spLocks/>
        </xdr:cNvSpPr>
      </xdr:nvSpPr>
      <xdr:spPr>
        <a:xfrm>
          <a:off x="5114925" y="2116455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105</xdr:row>
      <xdr:rowOff>76200</xdr:rowOff>
    </xdr:from>
    <xdr:to>
      <xdr:col>10</xdr:col>
      <xdr:colOff>28575</xdr:colOff>
      <xdr:row>105</xdr:row>
      <xdr:rowOff>104775</xdr:rowOff>
    </xdr:to>
    <xdr:sp>
      <xdr:nvSpPr>
        <xdr:cNvPr id="27" name="Oval 53"/>
        <xdr:cNvSpPr>
          <a:spLocks/>
        </xdr:cNvSpPr>
      </xdr:nvSpPr>
      <xdr:spPr>
        <a:xfrm>
          <a:off x="5124450" y="2185987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107</xdr:row>
      <xdr:rowOff>95250</xdr:rowOff>
    </xdr:from>
    <xdr:to>
      <xdr:col>10</xdr:col>
      <xdr:colOff>19050</xdr:colOff>
      <xdr:row>107</xdr:row>
      <xdr:rowOff>123825</xdr:rowOff>
    </xdr:to>
    <xdr:sp>
      <xdr:nvSpPr>
        <xdr:cNvPr id="28" name="Oval 54"/>
        <xdr:cNvSpPr>
          <a:spLocks/>
        </xdr:cNvSpPr>
      </xdr:nvSpPr>
      <xdr:spPr>
        <a:xfrm>
          <a:off x="5114925" y="2239327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vmlDrawing" Target="../drawings/vmlDrawing1.vm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2"/>
  <sheetViews>
    <sheetView tabSelected="1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9.140625" style="13" customWidth="1"/>
    <col min="2" max="2" width="9.140625" style="1" customWidth="1"/>
    <col min="3" max="3" width="9.8515625" style="1" customWidth="1"/>
    <col min="4" max="4" width="3.8515625" style="1" customWidth="1"/>
    <col min="5" max="5" width="11.00390625" style="1" bestFit="1" customWidth="1"/>
    <col min="6" max="6" width="4.00390625" style="1" bestFit="1" customWidth="1"/>
    <col min="7" max="9" width="3.00390625" style="1" bestFit="1" customWidth="1"/>
    <col min="10" max="10" width="2.140625" style="1" customWidth="1"/>
    <col min="11" max="12" width="9.140625" style="1" customWidth="1"/>
    <col min="13" max="13" width="4.00390625" style="1" customWidth="1"/>
    <col min="14" max="14" width="9.140625" style="1" customWidth="1"/>
    <col min="15" max="15" width="4.00390625" style="1" bestFit="1" customWidth="1"/>
    <col min="16" max="19" width="2.140625" style="1" customWidth="1"/>
    <col min="20" max="23" width="9.140625" style="1" customWidth="1"/>
    <col min="24" max="24" width="9.00390625" style="1" customWidth="1"/>
    <col min="25" max="16384" width="9.140625" style="1" customWidth="1"/>
  </cols>
  <sheetData>
    <row r="1" spans="1:39" ht="26.25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  <c r="U1" s="82"/>
      <c r="V1" s="82"/>
      <c r="W1" s="82"/>
      <c r="X1" s="82"/>
      <c r="Y1" s="82"/>
      <c r="Z1" s="82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ht="15.75">
      <c r="A2" s="118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119"/>
      <c r="U2" s="82"/>
      <c r="V2" s="82"/>
      <c r="W2" s="82"/>
      <c r="X2" s="82"/>
      <c r="Y2" s="82"/>
      <c r="Z2" s="82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ht="12.75">
      <c r="A3" s="12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119"/>
      <c r="U3" s="82"/>
      <c r="V3" s="82"/>
      <c r="W3" s="82"/>
      <c r="X3" s="82"/>
      <c r="Y3" s="82"/>
      <c r="Z3" s="82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ht="12.75">
      <c r="A4" s="12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119"/>
      <c r="U4" s="82"/>
      <c r="V4" s="82"/>
      <c r="W4" s="82"/>
      <c r="X4" s="82"/>
      <c r="Y4" s="82"/>
      <c r="Z4" s="82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2.75">
      <c r="A5" s="12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119"/>
      <c r="U5" s="82"/>
      <c r="V5" s="82"/>
      <c r="W5" s="82"/>
      <c r="X5" s="82"/>
      <c r="Y5" s="82"/>
      <c r="Z5" s="82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39" ht="12.75">
      <c r="A6" s="12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119"/>
      <c r="U6" s="82"/>
      <c r="V6" s="82"/>
      <c r="W6" s="82"/>
      <c r="X6" s="82"/>
      <c r="Y6" s="82"/>
      <c r="Z6" s="82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ht="12.75">
      <c r="A7" s="12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119"/>
      <c r="U7" s="82"/>
      <c r="V7" s="82"/>
      <c r="W7" s="82"/>
      <c r="X7" s="82"/>
      <c r="Y7" s="82"/>
      <c r="Z7" s="82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ht="19.5" thickBot="1">
      <c r="A8" s="121" t="s">
        <v>1</v>
      </c>
      <c r="B8" s="122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119"/>
      <c r="U8" s="82"/>
      <c r="V8" s="82"/>
      <c r="W8" s="82"/>
      <c r="X8" s="82"/>
      <c r="Y8" s="82"/>
      <c r="Z8" s="82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ht="19.5" thickBot="1">
      <c r="A9" s="123" t="s">
        <v>52</v>
      </c>
      <c r="B9" s="90"/>
      <c r="C9" s="90"/>
      <c r="D9" s="124"/>
      <c r="E9" s="81">
        <f>U172/57</f>
        <v>0</v>
      </c>
      <c r="F9" s="125"/>
      <c r="G9" s="125"/>
      <c r="H9" s="125"/>
      <c r="I9" s="125"/>
      <c r="J9" s="90"/>
      <c r="K9" s="91"/>
      <c r="L9" s="90"/>
      <c r="M9" s="90"/>
      <c r="N9" s="124"/>
      <c r="O9" s="90"/>
      <c r="P9" s="126"/>
      <c r="Q9" s="90"/>
      <c r="R9" s="90"/>
      <c r="S9" s="90"/>
      <c r="T9" s="119"/>
      <c r="U9" s="82"/>
      <c r="V9" s="82"/>
      <c r="W9" s="82"/>
      <c r="X9" s="82"/>
      <c r="Y9" s="82"/>
      <c r="Z9" s="82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1:39" ht="16.5" thickBot="1">
      <c r="A10" s="123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119"/>
      <c r="U10" s="82"/>
      <c r="V10" s="82"/>
      <c r="W10" s="82"/>
      <c r="X10" s="82"/>
      <c r="Y10" s="82"/>
      <c r="Z10" s="82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ht="19.5" thickBot="1">
      <c r="A11" s="123" t="s">
        <v>4</v>
      </c>
      <c r="B11" s="90"/>
      <c r="C11" s="90"/>
      <c r="D11" s="82"/>
      <c r="E11" s="81">
        <f>'Past Paper Questions'!N116/17</f>
        <v>0</v>
      </c>
      <c r="F11" s="127"/>
      <c r="G11" s="127"/>
      <c r="H11" s="127"/>
      <c r="I11" s="127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119"/>
      <c r="U11" s="82"/>
      <c r="V11" s="82"/>
      <c r="W11" s="82"/>
      <c r="X11" s="82"/>
      <c r="Y11" s="82"/>
      <c r="Z11" s="82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12.75">
      <c r="A12" s="128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119"/>
      <c r="U12" s="82"/>
      <c r="V12" s="82"/>
      <c r="W12" s="82"/>
      <c r="X12" s="82"/>
      <c r="Y12" s="82"/>
      <c r="Z12" s="82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1:39" ht="12.75">
      <c r="A13" s="128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119"/>
      <c r="U13" s="82"/>
      <c r="V13" s="82"/>
      <c r="W13" s="82"/>
      <c r="X13" s="82"/>
      <c r="Y13" s="82"/>
      <c r="Z13" s="82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14" spans="1:39" ht="18.75">
      <c r="A14" s="121" t="s">
        <v>0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119"/>
      <c r="U14" s="82"/>
      <c r="V14" s="82"/>
      <c r="W14" s="82"/>
      <c r="X14" s="82"/>
      <c r="Y14" s="82"/>
      <c r="Z14" s="82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spans="1:39" ht="15.75">
      <c r="A15" s="123" t="s">
        <v>10</v>
      </c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0"/>
      <c r="R15" s="90"/>
      <c r="S15" s="90"/>
      <c r="T15" s="119"/>
      <c r="U15" s="82"/>
      <c r="V15" s="82"/>
      <c r="W15" s="82"/>
      <c r="X15" s="82"/>
      <c r="Y15" s="82"/>
      <c r="Z15" s="82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spans="1:39" ht="15.75">
      <c r="A16" s="123"/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0"/>
      <c r="R16" s="90"/>
      <c r="S16" s="90"/>
      <c r="T16" s="119"/>
      <c r="U16" s="82"/>
      <c r="V16" s="82"/>
      <c r="W16" s="82"/>
      <c r="X16" s="82"/>
      <c r="Y16" s="82"/>
      <c r="Z16" s="82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39" ht="15.75">
      <c r="A17" s="123" t="s">
        <v>11</v>
      </c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0"/>
      <c r="R17" s="90"/>
      <c r="S17" s="90"/>
      <c r="T17" s="119"/>
      <c r="U17" s="82"/>
      <c r="V17" s="82"/>
      <c r="W17" s="82"/>
      <c r="X17" s="82"/>
      <c r="Y17" s="82"/>
      <c r="Z17" s="82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1:39" ht="12.75">
      <c r="A18" s="12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119"/>
      <c r="U18" s="83"/>
      <c r="V18" s="82"/>
      <c r="W18" s="82"/>
      <c r="X18" s="82"/>
      <c r="Y18" s="82"/>
      <c r="Z18" s="82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1:39" ht="12.75">
      <c r="A19" s="12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119"/>
      <c r="U19" s="83"/>
      <c r="V19" s="82"/>
      <c r="W19" s="82"/>
      <c r="X19" s="82"/>
      <c r="Y19" s="82"/>
      <c r="Z19" s="82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39" ht="12.75">
      <c r="A20" s="12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119"/>
      <c r="U20" s="83"/>
      <c r="V20" s="82"/>
      <c r="W20" s="82"/>
      <c r="X20" s="82"/>
      <c r="Y20" s="82"/>
      <c r="Z20" s="82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ht="12.75">
      <c r="A21" s="12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119"/>
      <c r="U21" s="83"/>
      <c r="V21" s="82"/>
      <c r="W21" s="82"/>
      <c r="X21" s="82"/>
      <c r="Y21" s="82"/>
      <c r="Z21" s="82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ht="12.75">
      <c r="A22" s="12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119"/>
      <c r="U22" s="83"/>
      <c r="V22" s="82"/>
      <c r="W22" s="82"/>
      <c r="X22" s="82"/>
      <c r="Y22" s="82"/>
      <c r="Z22" s="82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spans="1:39" ht="12.75">
      <c r="A23" s="12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119"/>
      <c r="U23" s="83"/>
      <c r="V23" s="82"/>
      <c r="W23" s="82"/>
      <c r="X23" s="82"/>
      <c r="Y23" s="82"/>
      <c r="Z23" s="82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ht="15.75">
      <c r="A24" s="129">
        <v>1</v>
      </c>
      <c r="B24" s="91" t="s">
        <v>12</v>
      </c>
      <c r="C24" s="90"/>
      <c r="D24" s="98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119"/>
      <c r="U24" s="83"/>
      <c r="V24" s="82"/>
      <c r="W24" s="82"/>
      <c r="X24" s="82"/>
      <c r="Y24" s="82"/>
      <c r="Z24" s="82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1:39" ht="16.5" thickBot="1">
      <c r="A25" s="118"/>
      <c r="B25" s="98"/>
      <c r="C25" s="90"/>
      <c r="D25" s="98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119"/>
      <c r="U25" s="83"/>
      <c r="V25" s="82"/>
      <c r="W25" s="82"/>
      <c r="X25" s="82"/>
      <c r="Y25" s="82"/>
      <c r="Z25" s="82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ht="16.5" thickBot="1">
      <c r="A26" s="120"/>
      <c r="B26" s="130" t="s">
        <v>2</v>
      </c>
      <c r="C26" s="131">
        <v>3</v>
      </c>
      <c r="D26" s="132" t="s">
        <v>7</v>
      </c>
      <c r="E26" s="84"/>
      <c r="F26" s="85" t="str">
        <f>IF(E26&lt;0.01," ",IF(E26=0.3,"Y","N"))</f>
        <v> </v>
      </c>
      <c r="G26" s="133"/>
      <c r="H26" s="133"/>
      <c r="I26" s="133"/>
      <c r="J26" s="86" t="str">
        <f>IF(E26&lt;1," ",IF(E26=457,"Y","N"))</f>
        <v> </v>
      </c>
      <c r="K26" s="130" t="s">
        <v>3</v>
      </c>
      <c r="L26" s="131">
        <v>37</v>
      </c>
      <c r="M26" s="90" t="s">
        <v>7</v>
      </c>
      <c r="N26" s="84"/>
      <c r="O26" s="87" t="str">
        <f>IF(N26&lt;0.01," ",IF(N26=0.37,"Y","N"))</f>
        <v> </v>
      </c>
      <c r="P26" s="88"/>
      <c r="Q26" s="90"/>
      <c r="R26" s="90"/>
      <c r="S26" s="90"/>
      <c r="T26" s="119"/>
      <c r="U26" s="88">
        <f>IF(O26="Y",1,0)</f>
        <v>0</v>
      </c>
      <c r="V26" s="82"/>
      <c r="W26" s="82"/>
      <c r="X26" s="82"/>
      <c r="Y26" s="82"/>
      <c r="Z26" s="82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</row>
    <row r="27" spans="1:39" ht="15.75">
      <c r="A27" s="120"/>
      <c r="B27" s="130"/>
      <c r="C27" s="134">
        <v>10</v>
      </c>
      <c r="D27" s="132"/>
      <c r="E27" s="89"/>
      <c r="F27" s="133"/>
      <c r="G27" s="133"/>
      <c r="H27" s="133"/>
      <c r="I27" s="133"/>
      <c r="J27" s="85" t="str">
        <f>IF(E27&lt;1," ",IF(E27=6000,"Y",IF(E27=6300,"Y","N")))</f>
        <v> </v>
      </c>
      <c r="K27" s="130"/>
      <c r="L27" s="134">
        <v>100</v>
      </c>
      <c r="M27" s="90"/>
      <c r="N27" s="135"/>
      <c r="O27" s="87"/>
      <c r="P27" s="88"/>
      <c r="Q27" s="90"/>
      <c r="R27" s="90"/>
      <c r="S27" s="90"/>
      <c r="T27" s="119"/>
      <c r="U27" s="88">
        <f>IF(F26="Y",1,0)</f>
        <v>0</v>
      </c>
      <c r="V27" s="82"/>
      <c r="W27" s="82"/>
      <c r="X27" s="82"/>
      <c r="Y27" s="82"/>
      <c r="Z27" s="82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39" ht="16.5" thickBot="1">
      <c r="A28" s="120"/>
      <c r="B28" s="98"/>
      <c r="C28" s="98"/>
      <c r="D28" s="132"/>
      <c r="E28" s="90"/>
      <c r="F28" s="90"/>
      <c r="G28" s="90"/>
      <c r="H28" s="90"/>
      <c r="I28" s="90"/>
      <c r="J28" s="90"/>
      <c r="K28" s="130"/>
      <c r="L28" s="98"/>
      <c r="M28" s="90"/>
      <c r="N28" s="91"/>
      <c r="O28" s="91"/>
      <c r="P28" s="88"/>
      <c r="Q28" s="90"/>
      <c r="R28" s="90"/>
      <c r="S28" s="90"/>
      <c r="T28" s="119"/>
      <c r="U28" s="83"/>
      <c r="V28" s="82"/>
      <c r="W28" s="82"/>
      <c r="X28" s="82"/>
      <c r="Y28" s="82"/>
      <c r="Z28" s="82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ht="16.5" thickBot="1">
      <c r="A29" s="120"/>
      <c r="B29" s="130" t="s">
        <v>5</v>
      </c>
      <c r="C29" s="131">
        <v>2</v>
      </c>
      <c r="D29" s="132" t="s">
        <v>7</v>
      </c>
      <c r="E29" s="84"/>
      <c r="F29" s="85" t="str">
        <f>IF(E29&lt;0.01," ",IF(E29=0.4,"Y","N"))</f>
        <v> </v>
      </c>
      <c r="G29" s="133"/>
      <c r="H29" s="133"/>
      <c r="I29" s="133"/>
      <c r="J29" s="86" t="str">
        <f>IF(E29&lt;1," ",IF(E29=456.987,"Y","N"))</f>
        <v> </v>
      </c>
      <c r="K29" s="130" t="s">
        <v>6</v>
      </c>
      <c r="L29" s="131">
        <v>3</v>
      </c>
      <c r="M29" s="90" t="s">
        <v>7</v>
      </c>
      <c r="N29" s="84"/>
      <c r="O29" s="87" t="str">
        <f>IF(N29&lt;0.01," ",IF(N29=0.375,"Y","N"))</f>
        <v> </v>
      </c>
      <c r="P29" s="88"/>
      <c r="Q29" s="90"/>
      <c r="R29" s="90"/>
      <c r="S29" s="90"/>
      <c r="T29" s="119"/>
      <c r="U29" s="88">
        <f>IF(O29="Y",1,0)</f>
        <v>0</v>
      </c>
      <c r="V29" s="82"/>
      <c r="W29" s="82"/>
      <c r="X29" s="82"/>
      <c r="Y29" s="82"/>
      <c r="Z29" s="82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 ht="15.75">
      <c r="A30" s="120"/>
      <c r="B30" s="130"/>
      <c r="C30" s="134">
        <v>5</v>
      </c>
      <c r="D30" s="132"/>
      <c r="E30" s="89"/>
      <c r="F30" s="133"/>
      <c r="G30" s="133"/>
      <c r="H30" s="133"/>
      <c r="I30" s="133"/>
      <c r="J30" s="86"/>
      <c r="K30" s="98"/>
      <c r="L30" s="134">
        <v>8</v>
      </c>
      <c r="M30" s="90"/>
      <c r="N30" s="135"/>
      <c r="O30" s="87"/>
      <c r="P30" s="88"/>
      <c r="Q30" s="90"/>
      <c r="R30" s="90"/>
      <c r="S30" s="90"/>
      <c r="T30" s="119"/>
      <c r="U30" s="88">
        <f>IF(F29="Y",1,0)</f>
        <v>0</v>
      </c>
      <c r="V30" s="82"/>
      <c r="W30" s="82"/>
      <c r="X30" s="82"/>
      <c r="Y30" s="82"/>
      <c r="Z30" s="82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  <row r="31" spans="1:39" ht="15.75">
      <c r="A31" s="120"/>
      <c r="B31" s="98"/>
      <c r="C31" s="98"/>
      <c r="D31" s="132"/>
      <c r="E31" s="90"/>
      <c r="F31" s="90"/>
      <c r="G31" s="90"/>
      <c r="H31" s="90"/>
      <c r="I31" s="90"/>
      <c r="J31" s="90"/>
      <c r="K31" s="98"/>
      <c r="L31" s="98"/>
      <c r="M31" s="90"/>
      <c r="N31" s="91"/>
      <c r="O31" s="91"/>
      <c r="P31" s="88"/>
      <c r="Q31" s="90"/>
      <c r="R31" s="90"/>
      <c r="S31" s="90"/>
      <c r="T31" s="119"/>
      <c r="U31" s="83"/>
      <c r="V31" s="82"/>
      <c r="W31" s="82"/>
      <c r="X31" s="82"/>
      <c r="Y31" s="82"/>
      <c r="Z31" s="82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39" ht="15.75">
      <c r="A32" s="129">
        <v>2</v>
      </c>
      <c r="B32" s="98" t="s">
        <v>13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1"/>
      <c r="O32" s="91"/>
      <c r="P32" s="88"/>
      <c r="Q32" s="90"/>
      <c r="R32" s="90"/>
      <c r="S32" s="90"/>
      <c r="T32" s="119"/>
      <c r="U32" s="83"/>
      <c r="V32" s="82"/>
      <c r="W32" s="82"/>
      <c r="X32" s="82"/>
      <c r="Y32" s="82"/>
      <c r="Z32" s="82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ht="15.75">
      <c r="A33" s="118"/>
      <c r="B33" s="98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1"/>
      <c r="O33" s="91"/>
      <c r="P33" s="88"/>
      <c r="Q33" s="90"/>
      <c r="R33" s="90"/>
      <c r="S33" s="90"/>
      <c r="T33" s="119"/>
      <c r="U33" s="83"/>
      <c r="V33" s="82"/>
      <c r="W33" s="82"/>
      <c r="X33" s="82"/>
      <c r="Y33" s="82"/>
      <c r="Z33" s="82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ht="15.75">
      <c r="A34" s="118"/>
      <c r="B34" s="91" t="s">
        <v>14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1"/>
      <c r="O34" s="91"/>
      <c r="P34" s="88"/>
      <c r="Q34" s="90"/>
      <c r="R34" s="90"/>
      <c r="S34" s="90"/>
      <c r="T34" s="119"/>
      <c r="U34" s="83"/>
      <c r="V34" s="82"/>
      <c r="W34" s="82"/>
      <c r="X34" s="82"/>
      <c r="Y34" s="82"/>
      <c r="Z34" s="82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39" ht="15.75">
      <c r="A35" s="118"/>
      <c r="B35" s="91" t="s">
        <v>15</v>
      </c>
      <c r="C35" s="90"/>
      <c r="D35" s="90"/>
      <c r="E35" s="90"/>
      <c r="F35" s="90"/>
      <c r="G35" s="90"/>
      <c r="H35" s="90"/>
      <c r="I35" s="90"/>
      <c r="J35" s="90"/>
      <c r="K35" s="91" t="s">
        <v>17</v>
      </c>
      <c r="L35" s="90"/>
      <c r="M35" s="90"/>
      <c r="N35" s="91"/>
      <c r="O35" s="91"/>
      <c r="P35" s="88"/>
      <c r="Q35" s="90"/>
      <c r="R35" s="90"/>
      <c r="S35" s="90"/>
      <c r="T35" s="119"/>
      <c r="U35" s="83"/>
      <c r="V35" s="82"/>
      <c r="W35" s="82"/>
      <c r="X35" s="82"/>
      <c r="Y35" s="82"/>
      <c r="Z35" s="82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39" ht="9.75" customHeight="1" thickBot="1">
      <c r="A36" s="118"/>
      <c r="B36" s="98"/>
      <c r="C36" s="90"/>
      <c r="D36" s="90"/>
      <c r="E36" s="90"/>
      <c r="F36" s="90"/>
      <c r="G36" s="136" t="s">
        <v>16</v>
      </c>
      <c r="H36" s="90"/>
      <c r="I36" s="90"/>
      <c r="J36" s="90"/>
      <c r="K36" s="90"/>
      <c r="L36" s="90"/>
      <c r="M36" s="90"/>
      <c r="N36" s="91"/>
      <c r="O36" s="91"/>
      <c r="P36" s="88"/>
      <c r="Q36" s="90"/>
      <c r="R36" s="90"/>
      <c r="S36" s="90"/>
      <c r="T36" s="119"/>
      <c r="U36" s="83"/>
      <c r="V36" s="82"/>
      <c r="W36" s="82"/>
      <c r="X36" s="82"/>
      <c r="Y36" s="82"/>
      <c r="Z36" s="82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ht="16.5" thickBot="1">
      <c r="A37" s="118"/>
      <c r="B37" s="98"/>
      <c r="C37" s="90"/>
      <c r="D37" s="137">
        <v>1</v>
      </c>
      <c r="E37" s="90"/>
      <c r="F37" s="138">
        <v>0</v>
      </c>
      <c r="G37" s="139">
        <v>3</v>
      </c>
      <c r="H37" s="140"/>
      <c r="I37" s="140"/>
      <c r="J37" s="141"/>
      <c r="K37" s="90"/>
      <c r="L37" s="90"/>
      <c r="M37" s="90"/>
      <c r="N37" s="91"/>
      <c r="O37" s="91"/>
      <c r="P37" s="88"/>
      <c r="Q37" s="90"/>
      <c r="R37" s="90"/>
      <c r="S37" s="90"/>
      <c r="T37" s="119"/>
      <c r="U37" s="83"/>
      <c r="V37" s="82"/>
      <c r="W37" s="82"/>
      <c r="X37" s="82"/>
      <c r="Y37" s="82"/>
      <c r="Z37" s="82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15.75">
      <c r="A38" s="118"/>
      <c r="B38" s="98"/>
      <c r="C38" s="90"/>
      <c r="D38" s="90">
        <v>3</v>
      </c>
      <c r="E38" s="90"/>
      <c r="F38" s="90"/>
      <c r="G38" s="90"/>
      <c r="H38" s="90"/>
      <c r="I38" s="90"/>
      <c r="J38" s="90"/>
      <c r="K38" s="90"/>
      <c r="L38" s="90"/>
      <c r="M38" s="90"/>
      <c r="N38" s="91"/>
      <c r="O38" s="91"/>
      <c r="P38" s="88"/>
      <c r="Q38" s="90"/>
      <c r="R38" s="90"/>
      <c r="S38" s="90"/>
      <c r="T38" s="119"/>
      <c r="U38" s="83"/>
      <c r="V38" s="82"/>
      <c r="W38" s="82"/>
      <c r="X38" s="82"/>
      <c r="Y38" s="82"/>
      <c r="Z38" s="82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 ht="9.75" customHeight="1" thickBot="1">
      <c r="A39" s="120"/>
      <c r="B39" s="90"/>
      <c r="C39" s="90"/>
      <c r="D39" s="90"/>
      <c r="E39" s="90"/>
      <c r="F39" s="90"/>
      <c r="G39" s="90"/>
      <c r="H39" s="136"/>
      <c r="I39" s="90"/>
      <c r="J39" s="90"/>
      <c r="K39" s="90"/>
      <c r="L39" s="90"/>
      <c r="M39" s="90"/>
      <c r="N39" s="91"/>
      <c r="O39" s="91"/>
      <c r="P39" s="88"/>
      <c r="Q39" s="90"/>
      <c r="R39" s="90"/>
      <c r="S39" s="90"/>
      <c r="T39" s="119"/>
      <c r="U39" s="83"/>
      <c r="V39" s="82"/>
      <c r="W39" s="82"/>
      <c r="X39" s="82"/>
      <c r="Y39" s="82"/>
      <c r="Z39" s="82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ht="16.5" thickBot="1">
      <c r="A40" s="120"/>
      <c r="B40" s="130" t="s">
        <v>2</v>
      </c>
      <c r="C40" s="142">
        <v>5</v>
      </c>
      <c r="D40" s="134" t="s">
        <v>7</v>
      </c>
      <c r="E40" s="90"/>
      <c r="F40" s="92"/>
      <c r="G40" s="93"/>
      <c r="H40" s="93"/>
      <c r="I40" s="205"/>
      <c r="J40" s="206"/>
      <c r="K40" s="86" t="str">
        <f>IF(G40&lt;1," ",IF(F40=0,IF(G40=8,IF(H40=3,IF(H39=".","Y","N"),"N"),"N"),"N"))</f>
        <v> </v>
      </c>
      <c r="L40" s="98"/>
      <c r="M40" s="98"/>
      <c r="N40" s="91"/>
      <c r="O40" s="91"/>
      <c r="P40" s="88"/>
      <c r="Q40" s="90"/>
      <c r="R40" s="90"/>
      <c r="S40" s="90"/>
      <c r="T40" s="119"/>
      <c r="U40" s="88">
        <f>IF(K40="Y",1,0)</f>
        <v>0</v>
      </c>
      <c r="V40" s="82"/>
      <c r="W40" s="82"/>
      <c r="X40" s="82"/>
      <c r="Y40" s="82"/>
      <c r="Z40" s="82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ht="12" customHeight="1" thickBot="1">
      <c r="A41" s="120"/>
      <c r="B41" s="130"/>
      <c r="C41" s="98">
        <v>6</v>
      </c>
      <c r="D41" s="98"/>
      <c r="E41" s="98"/>
      <c r="F41" s="98"/>
      <c r="G41" s="136"/>
      <c r="H41" s="98"/>
      <c r="I41" s="98"/>
      <c r="J41" s="98"/>
      <c r="K41" s="98"/>
      <c r="L41" s="134"/>
      <c r="M41" s="134"/>
      <c r="N41" s="87"/>
      <c r="O41" s="91"/>
      <c r="P41" s="88"/>
      <c r="Q41" s="90"/>
      <c r="R41" s="90"/>
      <c r="S41" s="90"/>
      <c r="T41" s="119"/>
      <c r="U41" s="83"/>
      <c r="V41" s="82"/>
      <c r="W41" s="82"/>
      <c r="X41" s="82"/>
      <c r="Y41" s="82"/>
      <c r="Z41" s="82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ht="16.5" thickBot="1">
      <c r="A42" s="120"/>
      <c r="B42" s="130" t="s">
        <v>3</v>
      </c>
      <c r="C42" s="142">
        <v>7</v>
      </c>
      <c r="D42" s="134" t="s">
        <v>7</v>
      </c>
      <c r="E42" s="98"/>
      <c r="F42" s="92"/>
      <c r="G42" s="93"/>
      <c r="H42" s="93"/>
      <c r="I42" s="205"/>
      <c r="J42" s="206"/>
      <c r="K42" s="86" t="str">
        <f>IF(G42&lt;1," ",IF(F42=0,IF(G42=7,IF(G41=".","Y","N"),"N"),"N"))</f>
        <v> </v>
      </c>
      <c r="L42" s="134"/>
      <c r="M42" s="134"/>
      <c r="N42" s="87"/>
      <c r="O42" s="91"/>
      <c r="P42" s="88"/>
      <c r="Q42" s="90"/>
      <c r="R42" s="90"/>
      <c r="S42" s="90"/>
      <c r="T42" s="119"/>
      <c r="U42" s="88">
        <f>IF(K42="Y",1,0)</f>
        <v>0</v>
      </c>
      <c r="V42" s="82"/>
      <c r="W42" s="82"/>
      <c r="X42" s="82"/>
      <c r="Y42" s="82"/>
      <c r="Z42" s="82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ht="15.75">
      <c r="A43" s="120"/>
      <c r="B43" s="130"/>
      <c r="C43" s="142"/>
      <c r="D43" s="134"/>
      <c r="E43" s="98"/>
      <c r="F43" s="134"/>
      <c r="G43" s="134"/>
      <c r="H43" s="98"/>
      <c r="I43" s="98"/>
      <c r="J43" s="98"/>
      <c r="K43" s="86"/>
      <c r="L43" s="134"/>
      <c r="M43" s="134"/>
      <c r="N43" s="87"/>
      <c r="O43" s="91"/>
      <c r="P43" s="88"/>
      <c r="Q43" s="90"/>
      <c r="R43" s="90"/>
      <c r="S43" s="90"/>
      <c r="T43" s="119"/>
      <c r="U43" s="83"/>
      <c r="V43" s="82"/>
      <c r="W43" s="82"/>
      <c r="X43" s="82"/>
      <c r="Y43" s="82"/>
      <c r="Z43" s="82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ht="9.75" customHeight="1" thickBot="1">
      <c r="A44" s="120"/>
      <c r="B44" s="130"/>
      <c r="C44" s="98">
        <v>9</v>
      </c>
      <c r="D44" s="98"/>
      <c r="E44" s="98"/>
      <c r="F44" s="90"/>
      <c r="G44" s="136"/>
      <c r="H44" s="136"/>
      <c r="I44" s="90"/>
      <c r="J44" s="90"/>
      <c r="K44" s="90"/>
      <c r="L44" s="134"/>
      <c r="M44" s="134"/>
      <c r="N44" s="91"/>
      <c r="O44" s="91"/>
      <c r="P44" s="88"/>
      <c r="Q44" s="90"/>
      <c r="R44" s="90"/>
      <c r="S44" s="90"/>
      <c r="T44" s="119"/>
      <c r="U44" s="83"/>
      <c r="V44" s="82"/>
      <c r="W44" s="82"/>
      <c r="X44" s="82"/>
      <c r="Y44" s="82"/>
      <c r="Z44" s="82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ht="16.5" thickBot="1">
      <c r="A45" s="120"/>
      <c r="B45" s="130" t="s">
        <v>5</v>
      </c>
      <c r="C45" s="142">
        <v>6</v>
      </c>
      <c r="D45" s="134" t="s">
        <v>7</v>
      </c>
      <c r="E45" s="98"/>
      <c r="F45" s="92"/>
      <c r="G45" s="93"/>
      <c r="H45" s="93"/>
      <c r="I45" s="205"/>
      <c r="J45" s="206"/>
      <c r="K45" s="86" t="str">
        <f>IF(G45&lt;1," ",IF(F45=0,IF(G45=5,IF(H45=4,IF(H44=".",IF(H44=".","Y","N"),"N"),"N"),"N"),"N"))</f>
        <v> </v>
      </c>
      <c r="L45" s="98"/>
      <c r="M45" s="134"/>
      <c r="N45" s="91"/>
      <c r="O45" s="91"/>
      <c r="P45" s="88"/>
      <c r="Q45" s="90"/>
      <c r="R45" s="90"/>
      <c r="S45" s="90"/>
      <c r="T45" s="119"/>
      <c r="U45" s="88">
        <f>IF(K45="Y",1,0)</f>
        <v>0</v>
      </c>
      <c r="V45" s="82"/>
      <c r="W45" s="82"/>
      <c r="X45" s="82"/>
      <c r="Y45" s="82"/>
      <c r="Z45" s="82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ht="15.75">
      <c r="A46" s="120"/>
      <c r="B46" s="130"/>
      <c r="C46" s="142"/>
      <c r="D46" s="134"/>
      <c r="E46" s="98"/>
      <c r="F46" s="134"/>
      <c r="G46" s="134"/>
      <c r="H46" s="134"/>
      <c r="I46" s="98"/>
      <c r="J46" s="98"/>
      <c r="K46" s="86"/>
      <c r="L46" s="98"/>
      <c r="M46" s="134"/>
      <c r="N46" s="91"/>
      <c r="O46" s="91"/>
      <c r="P46" s="88"/>
      <c r="Q46" s="90"/>
      <c r="R46" s="90"/>
      <c r="S46" s="90"/>
      <c r="T46" s="119"/>
      <c r="U46" s="83"/>
      <c r="V46" s="82"/>
      <c r="W46" s="82"/>
      <c r="X46" s="82"/>
      <c r="Y46" s="82"/>
      <c r="Z46" s="82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ht="9.75" customHeight="1" thickBot="1">
      <c r="A47" s="120"/>
      <c r="B47" s="130"/>
      <c r="C47" s="98">
        <v>11</v>
      </c>
      <c r="D47" s="143"/>
      <c r="E47" s="85"/>
      <c r="F47" s="90"/>
      <c r="G47" s="136"/>
      <c r="H47" s="136"/>
      <c r="I47" s="90"/>
      <c r="J47" s="90"/>
      <c r="K47" s="90"/>
      <c r="L47" s="134"/>
      <c r="M47" s="134"/>
      <c r="N47" s="87"/>
      <c r="O47" s="91"/>
      <c r="P47" s="88"/>
      <c r="Q47" s="90"/>
      <c r="R47" s="90"/>
      <c r="S47" s="90"/>
      <c r="T47" s="119"/>
      <c r="U47" s="83"/>
      <c r="V47" s="82"/>
      <c r="W47" s="82"/>
      <c r="X47" s="82"/>
      <c r="Y47" s="82"/>
      <c r="Z47" s="82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16.5" thickBot="1">
      <c r="A48" s="120"/>
      <c r="B48" s="130" t="s">
        <v>6</v>
      </c>
      <c r="C48" s="142">
        <v>47</v>
      </c>
      <c r="D48" s="134" t="s">
        <v>7</v>
      </c>
      <c r="E48" s="98"/>
      <c r="F48" s="92"/>
      <c r="G48" s="93"/>
      <c r="H48" s="93"/>
      <c r="I48" s="205"/>
      <c r="J48" s="206"/>
      <c r="K48" s="86" t="str">
        <f>IF(G48&lt;1," ",IF(F48=0,IF(G48=4,IF(H48=7,IF(H47=".",IF(H47=".","Y","N"),"N"),"N"),"N"),"N"))</f>
        <v> </v>
      </c>
      <c r="L48" s="134"/>
      <c r="M48" s="134"/>
      <c r="N48" s="91"/>
      <c r="O48" s="91"/>
      <c r="P48" s="88"/>
      <c r="Q48" s="90"/>
      <c r="R48" s="90"/>
      <c r="S48" s="90"/>
      <c r="T48" s="119"/>
      <c r="U48" s="88">
        <f>IF(K48="Y",1,0)</f>
        <v>0</v>
      </c>
      <c r="V48" s="82"/>
      <c r="W48" s="82"/>
      <c r="X48" s="82"/>
      <c r="Y48" s="82"/>
      <c r="Z48" s="82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s="2" customFormat="1" ht="15.75">
      <c r="A49" s="120"/>
      <c r="B49" s="98"/>
      <c r="C49" s="98">
        <v>99</v>
      </c>
      <c r="D49" s="98"/>
      <c r="E49" s="98"/>
      <c r="F49" s="98"/>
      <c r="G49" s="98"/>
      <c r="H49" s="98"/>
      <c r="I49" s="98"/>
      <c r="J49" s="98"/>
      <c r="K49" s="98"/>
      <c r="L49" s="134"/>
      <c r="M49" s="134"/>
      <c r="N49" s="91"/>
      <c r="O49" s="91"/>
      <c r="P49" s="88"/>
      <c r="Q49" s="90"/>
      <c r="R49" s="90"/>
      <c r="S49" s="90"/>
      <c r="T49" s="119"/>
      <c r="U49" s="88"/>
      <c r="V49" s="90"/>
      <c r="W49" s="90"/>
      <c r="X49" s="90"/>
      <c r="Y49" s="90"/>
      <c r="Z49" s="90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39" ht="16.5" thickBot="1">
      <c r="A50" s="144"/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7"/>
      <c r="M50" s="147"/>
      <c r="N50" s="95"/>
      <c r="O50" s="148"/>
      <c r="P50" s="149"/>
      <c r="Q50" s="105"/>
      <c r="R50" s="105"/>
      <c r="S50" s="105"/>
      <c r="T50" s="150"/>
      <c r="U50" s="83"/>
      <c r="V50" s="82"/>
      <c r="W50" s="82"/>
      <c r="X50" s="82"/>
      <c r="Y50" s="82"/>
      <c r="Z50" s="82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ht="17.25" thickBot="1" thickTop="1">
      <c r="A51" s="151">
        <v>3</v>
      </c>
      <c r="B51" s="152" t="s">
        <v>18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3"/>
      <c r="M51" s="153"/>
      <c r="N51" s="96"/>
      <c r="O51" s="154"/>
      <c r="P51" s="155"/>
      <c r="Q51" s="106"/>
      <c r="R51" s="106"/>
      <c r="S51" s="106"/>
      <c r="T51" s="156"/>
      <c r="U51" s="83"/>
      <c r="V51" s="82"/>
      <c r="W51" s="82"/>
      <c r="X51" s="82"/>
      <c r="Y51" s="82"/>
      <c r="Z51" s="82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ht="16.5" thickBot="1">
      <c r="A52" s="120"/>
      <c r="B52" s="98"/>
      <c r="C52" s="90"/>
      <c r="D52" s="98"/>
      <c r="E52" s="157" t="s">
        <v>19</v>
      </c>
      <c r="F52" s="158" t="s">
        <v>20</v>
      </c>
      <c r="G52" s="159"/>
      <c r="H52" s="159"/>
      <c r="I52" s="159"/>
      <c r="J52" s="160"/>
      <c r="K52" s="98"/>
      <c r="L52" s="134"/>
      <c r="M52" s="134"/>
      <c r="N52" s="91"/>
      <c r="O52" s="91"/>
      <c r="P52" s="88"/>
      <c r="Q52" s="90"/>
      <c r="R52" s="90"/>
      <c r="S52" s="90"/>
      <c r="T52" s="119"/>
      <c r="U52" s="83"/>
      <c r="V52" s="82"/>
      <c r="W52" s="82"/>
      <c r="X52" s="82"/>
      <c r="Y52" s="82"/>
      <c r="Z52" s="82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39" ht="16.5" thickTop="1">
      <c r="A53" s="120"/>
      <c r="B53" s="98"/>
      <c r="C53" s="98"/>
      <c r="D53" s="98"/>
      <c r="E53" s="161">
        <v>1</v>
      </c>
      <c r="F53" s="162">
        <v>0</v>
      </c>
      <c r="G53" s="134">
        <v>5</v>
      </c>
      <c r="H53" s="134"/>
      <c r="I53" s="134"/>
      <c r="J53" s="163"/>
      <c r="K53" s="86"/>
      <c r="L53" s="98"/>
      <c r="M53" s="134"/>
      <c r="N53" s="91"/>
      <c r="O53" s="91"/>
      <c r="P53" s="88"/>
      <c r="Q53" s="90"/>
      <c r="R53" s="90"/>
      <c r="S53" s="90"/>
      <c r="T53" s="119"/>
      <c r="U53" s="88"/>
      <c r="V53" s="82"/>
      <c r="W53" s="82"/>
      <c r="X53" s="82"/>
      <c r="Y53" s="82"/>
      <c r="Z53" s="82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16.5" thickBot="1">
      <c r="A54" s="120"/>
      <c r="B54" s="98"/>
      <c r="C54" s="98"/>
      <c r="D54" s="143"/>
      <c r="E54" s="164">
        <v>2</v>
      </c>
      <c r="F54" s="165"/>
      <c r="G54" s="166"/>
      <c r="H54" s="166"/>
      <c r="I54" s="166"/>
      <c r="J54" s="167"/>
      <c r="K54" s="85"/>
      <c r="L54" s="134"/>
      <c r="M54" s="134"/>
      <c r="N54" s="87"/>
      <c r="O54" s="91"/>
      <c r="P54" s="88"/>
      <c r="Q54" s="90"/>
      <c r="R54" s="90"/>
      <c r="S54" s="90"/>
      <c r="T54" s="119"/>
      <c r="U54" s="83"/>
      <c r="V54" s="82"/>
      <c r="W54" s="82"/>
      <c r="X54" s="82"/>
      <c r="Y54" s="82"/>
      <c r="Z54" s="82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15.75">
      <c r="A55" s="120"/>
      <c r="B55" s="98"/>
      <c r="C55" s="98"/>
      <c r="D55" s="98"/>
      <c r="E55" s="161">
        <v>1</v>
      </c>
      <c r="F55" s="97"/>
      <c r="G55" s="94"/>
      <c r="H55" s="94"/>
      <c r="I55" s="94"/>
      <c r="J55" s="207"/>
      <c r="K55" s="86" t="str">
        <f>IF(G55&lt;1," ",IF(F55=0,IF(G55=2,"Y","N"),"N"))</f>
        <v> </v>
      </c>
      <c r="L55" s="134"/>
      <c r="M55" s="134"/>
      <c r="N55" s="91"/>
      <c r="O55" s="91"/>
      <c r="P55" s="88"/>
      <c r="Q55" s="90"/>
      <c r="R55" s="90"/>
      <c r="S55" s="90"/>
      <c r="T55" s="119"/>
      <c r="U55" s="88">
        <f>IF(K55="Y",1,0)</f>
        <v>0</v>
      </c>
      <c r="V55" s="82"/>
      <c r="W55" s="82"/>
      <c r="X55" s="82"/>
      <c r="Y55" s="82"/>
      <c r="Z55" s="82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s="2" customFormat="1" ht="16.5" thickBot="1">
      <c r="A56" s="120"/>
      <c r="B56" s="98"/>
      <c r="C56" s="98"/>
      <c r="D56" s="98"/>
      <c r="E56" s="164">
        <v>5</v>
      </c>
      <c r="F56" s="208"/>
      <c r="G56" s="209"/>
      <c r="H56" s="209"/>
      <c r="I56" s="209"/>
      <c r="J56" s="210"/>
      <c r="K56" s="98"/>
      <c r="L56" s="134"/>
      <c r="M56" s="134"/>
      <c r="N56" s="91"/>
      <c r="O56" s="91"/>
      <c r="P56" s="88"/>
      <c r="Q56" s="90"/>
      <c r="R56" s="90"/>
      <c r="S56" s="90"/>
      <c r="T56" s="119"/>
      <c r="U56" s="88"/>
      <c r="V56" s="90"/>
      <c r="W56" s="90"/>
      <c r="X56" s="90"/>
      <c r="Y56" s="90"/>
      <c r="Z56" s="90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15.75">
      <c r="A57" s="120"/>
      <c r="B57" s="130"/>
      <c r="C57" s="98"/>
      <c r="D57" s="98"/>
      <c r="E57" s="99"/>
      <c r="F57" s="162">
        <v>0</v>
      </c>
      <c r="G57" s="134">
        <v>1</v>
      </c>
      <c r="H57" s="134">
        <v>2</v>
      </c>
      <c r="I57" s="134">
        <v>5</v>
      </c>
      <c r="J57" s="163"/>
      <c r="K57" s="86" t="str">
        <f>IF(E57&lt;1," ",IF(E57=1,IF(E58=8,"Y","N"),"N"))</f>
        <v> </v>
      </c>
      <c r="L57" s="134"/>
      <c r="M57" s="134"/>
      <c r="N57" s="87"/>
      <c r="O57" s="91"/>
      <c r="P57" s="88"/>
      <c r="Q57" s="90"/>
      <c r="R57" s="90"/>
      <c r="S57" s="90"/>
      <c r="T57" s="119"/>
      <c r="U57" s="88">
        <f>IF(K57="Y",1,0)</f>
        <v>0</v>
      </c>
      <c r="V57" s="82"/>
      <c r="W57" s="82"/>
      <c r="X57" s="82"/>
      <c r="Y57" s="82"/>
      <c r="Z57" s="82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16.5" thickBot="1">
      <c r="A58" s="120"/>
      <c r="B58" s="98"/>
      <c r="C58" s="98"/>
      <c r="D58" s="98"/>
      <c r="E58" s="100"/>
      <c r="F58" s="168"/>
      <c r="G58" s="169"/>
      <c r="H58" s="169"/>
      <c r="I58" s="169"/>
      <c r="J58" s="170"/>
      <c r="K58" s="98"/>
      <c r="L58" s="134"/>
      <c r="M58" s="134"/>
      <c r="N58" s="87"/>
      <c r="O58" s="91"/>
      <c r="P58" s="88"/>
      <c r="Q58" s="90"/>
      <c r="R58" s="90"/>
      <c r="S58" s="90"/>
      <c r="T58" s="119"/>
      <c r="U58" s="83"/>
      <c r="V58" s="82"/>
      <c r="W58" s="82"/>
      <c r="X58" s="82"/>
      <c r="Y58" s="82"/>
      <c r="Z58" s="82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15.75">
      <c r="A59" s="120"/>
      <c r="B59" s="98"/>
      <c r="C59" s="98"/>
      <c r="D59" s="98"/>
      <c r="E59" s="99"/>
      <c r="F59" s="162">
        <v>1</v>
      </c>
      <c r="G59" s="134">
        <v>6</v>
      </c>
      <c r="H59" s="134"/>
      <c r="I59" s="134"/>
      <c r="J59" s="163"/>
      <c r="K59" s="86" t="str">
        <f>IF(E59&lt;1," ",IF(E59=8,IF(E60=5,"Y","N"),"N"))</f>
        <v> </v>
      </c>
      <c r="L59" s="134"/>
      <c r="M59" s="134"/>
      <c r="N59" s="87"/>
      <c r="O59" s="91"/>
      <c r="P59" s="88"/>
      <c r="Q59" s="90"/>
      <c r="R59" s="90"/>
      <c r="S59" s="90"/>
      <c r="T59" s="119"/>
      <c r="U59" s="88">
        <f>IF(K59="Y",1,0)</f>
        <v>0</v>
      </c>
      <c r="V59" s="82"/>
      <c r="W59" s="82"/>
      <c r="X59" s="82"/>
      <c r="Y59" s="82"/>
      <c r="Z59" s="82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16.5" thickBot="1">
      <c r="A60" s="120"/>
      <c r="B60" s="98"/>
      <c r="C60" s="98"/>
      <c r="D60" s="98"/>
      <c r="E60" s="100"/>
      <c r="F60" s="168"/>
      <c r="G60" s="169"/>
      <c r="H60" s="169"/>
      <c r="I60" s="169"/>
      <c r="J60" s="170"/>
      <c r="K60" s="98"/>
      <c r="L60" s="134"/>
      <c r="M60" s="134"/>
      <c r="N60" s="91"/>
      <c r="O60" s="91"/>
      <c r="P60" s="88"/>
      <c r="Q60" s="90"/>
      <c r="R60" s="90"/>
      <c r="S60" s="90"/>
      <c r="T60" s="119"/>
      <c r="U60" s="83"/>
      <c r="V60" s="82"/>
      <c r="W60" s="82"/>
      <c r="X60" s="82"/>
      <c r="Y60" s="82"/>
      <c r="Z60" s="82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ht="15.75">
      <c r="A61" s="120"/>
      <c r="B61" s="98"/>
      <c r="C61" s="98"/>
      <c r="D61" s="98"/>
      <c r="E61" s="161">
        <v>4</v>
      </c>
      <c r="F61" s="97"/>
      <c r="G61" s="94"/>
      <c r="H61" s="94"/>
      <c r="I61" s="94"/>
      <c r="J61" s="207"/>
      <c r="K61" s="86" t="str">
        <f>IF(G61&lt;1," ",IF(F61=0,IF(G61=2,IF(H61=5,"Y","N"),"N"),"N"))</f>
        <v> </v>
      </c>
      <c r="L61" s="98"/>
      <c r="M61" s="134"/>
      <c r="N61" s="91"/>
      <c r="O61" s="91"/>
      <c r="P61" s="88"/>
      <c r="Q61" s="90"/>
      <c r="R61" s="90"/>
      <c r="S61" s="90"/>
      <c r="T61" s="119"/>
      <c r="U61" s="88">
        <f>IF(K61="Y",1,0)</f>
        <v>0</v>
      </c>
      <c r="V61" s="82"/>
      <c r="W61" s="82"/>
      <c r="X61" s="82"/>
      <c r="Y61" s="82"/>
      <c r="Z61" s="82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16.5" thickBot="1">
      <c r="A62" s="120"/>
      <c r="B62" s="143"/>
      <c r="C62" s="85"/>
      <c r="D62" s="85"/>
      <c r="E62" s="164">
        <v>16</v>
      </c>
      <c r="F62" s="208"/>
      <c r="G62" s="209"/>
      <c r="H62" s="209"/>
      <c r="I62" s="209"/>
      <c r="J62" s="210"/>
      <c r="K62" s="85"/>
      <c r="L62" s="134"/>
      <c r="M62" s="134"/>
      <c r="N62" s="87"/>
      <c r="O62" s="91"/>
      <c r="P62" s="88"/>
      <c r="Q62" s="90"/>
      <c r="R62" s="90"/>
      <c r="S62" s="90"/>
      <c r="T62" s="119"/>
      <c r="U62" s="83"/>
      <c r="V62" s="82"/>
      <c r="W62" s="82"/>
      <c r="X62" s="82"/>
      <c r="Y62" s="82"/>
      <c r="Z62" s="82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ht="15.75">
      <c r="A63" s="120"/>
      <c r="B63" s="98"/>
      <c r="C63" s="98"/>
      <c r="D63" s="98"/>
      <c r="E63" s="161">
        <v>7</v>
      </c>
      <c r="F63" s="97"/>
      <c r="G63" s="94"/>
      <c r="H63" s="94"/>
      <c r="I63" s="94"/>
      <c r="J63" s="207"/>
      <c r="K63" s="86" t="str">
        <f>IF(G63&lt;1," ",IF(F63=3,IF(G63=5,"Y","N"),"N"))</f>
        <v> </v>
      </c>
      <c r="L63" s="134"/>
      <c r="M63" s="98"/>
      <c r="N63" s="91"/>
      <c r="O63" s="91"/>
      <c r="P63" s="88"/>
      <c r="Q63" s="90"/>
      <c r="R63" s="90"/>
      <c r="S63" s="90"/>
      <c r="T63" s="119"/>
      <c r="U63" s="88">
        <f>IF(K63="Y",1,0)</f>
        <v>0</v>
      </c>
      <c r="V63" s="82"/>
      <c r="W63" s="82"/>
      <c r="X63" s="82"/>
      <c r="Y63" s="82"/>
      <c r="Z63" s="82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16.5" thickBot="1">
      <c r="A64" s="120"/>
      <c r="B64" s="98"/>
      <c r="C64" s="98"/>
      <c r="D64" s="98"/>
      <c r="E64" s="164">
        <v>2</v>
      </c>
      <c r="F64" s="208"/>
      <c r="G64" s="209"/>
      <c r="H64" s="209"/>
      <c r="I64" s="209"/>
      <c r="J64" s="210"/>
      <c r="K64" s="98"/>
      <c r="L64" s="134"/>
      <c r="M64" s="98"/>
      <c r="N64" s="91"/>
      <c r="O64" s="91"/>
      <c r="P64" s="88"/>
      <c r="Q64" s="90"/>
      <c r="R64" s="90"/>
      <c r="S64" s="90"/>
      <c r="T64" s="119"/>
      <c r="U64" s="83"/>
      <c r="V64" s="82"/>
      <c r="W64" s="82"/>
      <c r="X64" s="82"/>
      <c r="Y64" s="82"/>
      <c r="Z64" s="82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15.75">
      <c r="A65" s="120"/>
      <c r="B65" s="130"/>
      <c r="C65" s="98"/>
      <c r="D65" s="98"/>
      <c r="E65" s="101"/>
      <c r="F65" s="162">
        <v>0</v>
      </c>
      <c r="G65" s="172" t="s">
        <v>21</v>
      </c>
      <c r="H65" s="134"/>
      <c r="I65" s="134"/>
      <c r="J65" s="163"/>
      <c r="K65" s="86" t="str">
        <f>IF(E65&lt;1," ",IF(E65="x",IF(E66=10,"Y","N"),"N"))</f>
        <v> </v>
      </c>
      <c r="L65" s="134"/>
      <c r="M65" s="134"/>
      <c r="N65" s="87"/>
      <c r="O65" s="91"/>
      <c r="P65" s="88"/>
      <c r="Q65" s="90"/>
      <c r="R65" s="90"/>
      <c r="S65" s="90"/>
      <c r="T65" s="119"/>
      <c r="U65" s="88">
        <f>IF(K65="Y",1,0)</f>
        <v>0</v>
      </c>
      <c r="V65" s="82"/>
      <c r="W65" s="82"/>
      <c r="X65" s="82"/>
      <c r="Y65" s="82"/>
      <c r="Z65" s="82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16.5" thickBot="1">
      <c r="A66" s="120"/>
      <c r="B66" s="98"/>
      <c r="C66" s="98"/>
      <c r="D66" s="98"/>
      <c r="E66" s="100"/>
      <c r="F66" s="168"/>
      <c r="G66" s="169"/>
      <c r="H66" s="169"/>
      <c r="I66" s="169"/>
      <c r="J66" s="170"/>
      <c r="K66" s="98"/>
      <c r="L66" s="134"/>
      <c r="M66" s="134"/>
      <c r="N66" s="87"/>
      <c r="O66" s="91"/>
      <c r="P66" s="88"/>
      <c r="Q66" s="90"/>
      <c r="R66" s="90"/>
      <c r="S66" s="90"/>
      <c r="T66" s="119"/>
      <c r="U66" s="83"/>
      <c r="V66" s="82"/>
      <c r="W66" s="82"/>
      <c r="X66" s="82"/>
      <c r="Y66" s="82"/>
      <c r="Z66" s="82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ht="15.75">
      <c r="A67" s="120"/>
      <c r="B67" s="98"/>
      <c r="C67" s="98"/>
      <c r="D67" s="173"/>
      <c r="E67" s="171" t="s">
        <v>21</v>
      </c>
      <c r="F67" s="97"/>
      <c r="G67" s="94"/>
      <c r="H67" s="102"/>
      <c r="I67" s="94"/>
      <c r="J67" s="207"/>
      <c r="K67" s="86" t="str">
        <f>IF(H67&lt;1," ",IF(F67=0,IF(G67=0,IF(H67="x","Y","N"),"N"),"N"))</f>
        <v> </v>
      </c>
      <c r="L67" s="134"/>
      <c r="M67" s="134"/>
      <c r="N67" s="91"/>
      <c r="O67" s="91"/>
      <c r="P67" s="88"/>
      <c r="Q67" s="90"/>
      <c r="R67" s="90"/>
      <c r="S67" s="90"/>
      <c r="T67" s="119"/>
      <c r="U67" s="88">
        <f>IF(K67="Y",1,0)</f>
        <v>0</v>
      </c>
      <c r="V67" s="82"/>
      <c r="W67" s="82"/>
      <c r="X67" s="82"/>
      <c r="Y67" s="82"/>
      <c r="Z67" s="82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15.75" thickBot="1">
      <c r="A68" s="120"/>
      <c r="B68" s="98"/>
      <c r="C68" s="98"/>
      <c r="D68" s="98"/>
      <c r="E68" s="164">
        <v>100</v>
      </c>
      <c r="F68" s="208"/>
      <c r="G68" s="209"/>
      <c r="H68" s="209"/>
      <c r="I68" s="209"/>
      <c r="J68" s="210"/>
      <c r="K68" s="98"/>
      <c r="L68" s="98"/>
      <c r="M68" s="134"/>
      <c r="N68" s="90"/>
      <c r="O68" s="90"/>
      <c r="P68" s="88"/>
      <c r="Q68" s="90"/>
      <c r="R68" s="90"/>
      <c r="S68" s="90"/>
      <c r="T68" s="119"/>
      <c r="U68" s="83"/>
      <c r="V68" s="82"/>
      <c r="W68" s="82"/>
      <c r="X68" s="82"/>
      <c r="Y68" s="82"/>
      <c r="Z68" s="82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1:39" ht="15">
      <c r="A69" s="120"/>
      <c r="B69" s="98"/>
      <c r="C69" s="98"/>
      <c r="D69" s="85"/>
      <c r="E69" s="161">
        <v>3</v>
      </c>
      <c r="F69" s="97"/>
      <c r="G69" s="94"/>
      <c r="H69" s="94"/>
      <c r="I69" s="211"/>
      <c r="J69" s="207"/>
      <c r="K69" s="86" t="str">
        <f>IF(G69&lt;1," ",IF(F69=0,IF(G69=1,IF(H69=5,"Y","N"),"N"),"N"))</f>
        <v> </v>
      </c>
      <c r="L69" s="134"/>
      <c r="M69" s="134"/>
      <c r="N69" s="86"/>
      <c r="O69" s="90"/>
      <c r="P69" s="88"/>
      <c r="Q69" s="90"/>
      <c r="R69" s="90"/>
      <c r="S69" s="90"/>
      <c r="T69" s="119"/>
      <c r="U69" s="88">
        <f>IF(K69="Y",1,0)</f>
        <v>0</v>
      </c>
      <c r="V69" s="82"/>
      <c r="W69" s="82"/>
      <c r="X69" s="82"/>
      <c r="Y69" s="82"/>
      <c r="Z69" s="82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ht="15.75" thickBot="1">
      <c r="A70" s="120"/>
      <c r="B70" s="98"/>
      <c r="C70" s="98"/>
      <c r="D70" s="98"/>
      <c r="E70" s="164">
        <v>20</v>
      </c>
      <c r="F70" s="208"/>
      <c r="G70" s="209"/>
      <c r="H70" s="209"/>
      <c r="I70" s="209"/>
      <c r="J70" s="210"/>
      <c r="K70" s="98"/>
      <c r="L70" s="134"/>
      <c r="M70" s="134"/>
      <c r="N70" s="86"/>
      <c r="O70" s="90"/>
      <c r="P70" s="88"/>
      <c r="Q70" s="90"/>
      <c r="R70" s="90"/>
      <c r="S70" s="90"/>
      <c r="T70" s="119"/>
      <c r="U70" s="83"/>
      <c r="V70" s="82"/>
      <c r="W70" s="82"/>
      <c r="X70" s="82"/>
      <c r="Y70" s="82"/>
      <c r="Z70" s="82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1:39" ht="15">
      <c r="A71" s="120"/>
      <c r="B71" s="98"/>
      <c r="C71" s="98"/>
      <c r="D71" s="98"/>
      <c r="E71" s="99"/>
      <c r="F71" s="162">
        <v>0</v>
      </c>
      <c r="G71" s="134">
        <v>4</v>
      </c>
      <c r="H71" s="134">
        <v>5</v>
      </c>
      <c r="I71" s="134"/>
      <c r="J71" s="163"/>
      <c r="K71" s="86" t="str">
        <f>IF(E71&lt;1," ",IF(E71=9,IF(E72=20,"Y","N"),"N"))</f>
        <v> </v>
      </c>
      <c r="L71" s="134"/>
      <c r="M71" s="134"/>
      <c r="N71" s="90"/>
      <c r="O71" s="90"/>
      <c r="P71" s="88"/>
      <c r="Q71" s="90"/>
      <c r="R71" s="90"/>
      <c r="S71" s="90"/>
      <c r="T71" s="119"/>
      <c r="U71" s="88">
        <f>IF(K71="Y",1,0)</f>
        <v>0</v>
      </c>
      <c r="V71" s="82"/>
      <c r="W71" s="82"/>
      <c r="X71" s="82"/>
      <c r="Y71" s="82"/>
      <c r="Z71" s="82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1:39" ht="15.75" thickBot="1">
      <c r="A72" s="120"/>
      <c r="B72" s="130"/>
      <c r="C72" s="98"/>
      <c r="D72" s="98"/>
      <c r="E72" s="100"/>
      <c r="F72" s="174"/>
      <c r="G72" s="175"/>
      <c r="H72" s="175"/>
      <c r="I72" s="175"/>
      <c r="J72" s="170"/>
      <c r="K72" s="98"/>
      <c r="L72" s="134"/>
      <c r="M72" s="134"/>
      <c r="N72" s="86"/>
      <c r="O72" s="90"/>
      <c r="P72" s="88"/>
      <c r="Q72" s="90"/>
      <c r="R72" s="90"/>
      <c r="S72" s="90"/>
      <c r="T72" s="119"/>
      <c r="U72" s="83"/>
      <c r="V72" s="82"/>
      <c r="W72" s="82"/>
      <c r="X72" s="82"/>
      <c r="Y72" s="82"/>
      <c r="Z72" s="82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1:39" ht="15">
      <c r="A73" s="176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134"/>
      <c r="M73" s="134"/>
      <c r="N73" s="86"/>
      <c r="O73" s="90"/>
      <c r="P73" s="88"/>
      <c r="Q73" s="90"/>
      <c r="R73" s="90"/>
      <c r="S73" s="90"/>
      <c r="T73" s="119"/>
      <c r="U73" s="83"/>
      <c r="V73" s="82"/>
      <c r="W73" s="82"/>
      <c r="X73" s="82"/>
      <c r="Y73" s="82"/>
      <c r="Z73" s="82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1:39" ht="16.5" thickBot="1">
      <c r="A74" s="129">
        <v>4</v>
      </c>
      <c r="B74" s="98" t="s">
        <v>22</v>
      </c>
      <c r="C74" s="98"/>
      <c r="D74" s="98"/>
      <c r="E74" s="98"/>
      <c r="F74" s="98"/>
      <c r="G74" s="98"/>
      <c r="H74" s="98"/>
      <c r="I74" s="98"/>
      <c r="J74" s="98"/>
      <c r="K74" s="98"/>
      <c r="L74" s="134"/>
      <c r="M74" s="134"/>
      <c r="N74" s="86"/>
      <c r="O74" s="90"/>
      <c r="P74" s="88"/>
      <c r="Q74" s="90"/>
      <c r="R74" s="90"/>
      <c r="S74" s="90"/>
      <c r="T74" s="119"/>
      <c r="U74" s="83"/>
      <c r="V74" s="82"/>
      <c r="W74" s="82"/>
      <c r="X74" s="82"/>
      <c r="Y74" s="82"/>
      <c r="Z74" s="82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ht="15.75">
      <c r="A75" s="118"/>
      <c r="B75" s="130" t="s">
        <v>2</v>
      </c>
      <c r="C75" s="134">
        <v>0.6</v>
      </c>
      <c r="D75" s="103"/>
      <c r="E75" s="86" t="str">
        <f>IF(D75&lt;1," ",IF(D75=3,IF(D76=5,"Y","N"),"N"))</f>
        <v> </v>
      </c>
      <c r="F75" s="98"/>
      <c r="G75" s="98"/>
      <c r="H75" s="98"/>
      <c r="I75" s="98"/>
      <c r="J75" s="130" t="s">
        <v>23</v>
      </c>
      <c r="K75" s="98">
        <v>0.75</v>
      </c>
      <c r="L75" s="134"/>
      <c r="M75" s="103"/>
      <c r="N75" s="86" t="str">
        <f>IF(M75&lt;1," ",IF(M75=3,IF(M76=4,"Y","N"),"N"))</f>
        <v> </v>
      </c>
      <c r="O75" s="90"/>
      <c r="P75" s="88"/>
      <c r="Q75" s="90"/>
      <c r="R75" s="90"/>
      <c r="S75" s="90"/>
      <c r="T75" s="119"/>
      <c r="U75" s="88">
        <f>IF(N75="Y",1,0)</f>
        <v>0</v>
      </c>
      <c r="V75" s="82"/>
      <c r="W75" s="82"/>
      <c r="X75" s="82"/>
      <c r="Y75" s="82"/>
      <c r="Z75" s="82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1:39" ht="16.5" thickBot="1">
      <c r="A76" s="118"/>
      <c r="B76" s="98"/>
      <c r="C76" s="134"/>
      <c r="D76" s="104"/>
      <c r="E76" s="98"/>
      <c r="F76" s="98"/>
      <c r="G76" s="98"/>
      <c r="H76" s="98"/>
      <c r="I76" s="98"/>
      <c r="J76" s="98"/>
      <c r="K76" s="98"/>
      <c r="L76" s="98"/>
      <c r="M76" s="104"/>
      <c r="N76" s="90"/>
      <c r="O76" s="90"/>
      <c r="P76" s="88"/>
      <c r="Q76" s="90"/>
      <c r="R76" s="90"/>
      <c r="S76" s="90"/>
      <c r="T76" s="119"/>
      <c r="U76" s="88">
        <f>IF(E75="Y",1,0)</f>
        <v>0</v>
      </c>
      <c r="V76" s="82"/>
      <c r="W76" s="82"/>
      <c r="X76" s="82"/>
      <c r="Y76" s="82"/>
      <c r="Z76" s="82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ht="16.5" thickBot="1">
      <c r="A77" s="118"/>
      <c r="B77" s="143"/>
      <c r="C77" s="85"/>
      <c r="D77" s="85"/>
      <c r="E77" s="85"/>
      <c r="F77" s="85"/>
      <c r="G77" s="85"/>
      <c r="H77" s="85"/>
      <c r="I77" s="85"/>
      <c r="J77" s="85"/>
      <c r="K77" s="85"/>
      <c r="L77" s="134"/>
      <c r="M77" s="134"/>
      <c r="N77" s="86"/>
      <c r="O77" s="90"/>
      <c r="P77" s="88"/>
      <c r="Q77" s="90"/>
      <c r="R77" s="90"/>
      <c r="S77" s="90"/>
      <c r="T77" s="119"/>
      <c r="U77" s="83"/>
      <c r="V77" s="82"/>
      <c r="W77" s="82"/>
      <c r="X77" s="82"/>
      <c r="Y77" s="82"/>
      <c r="Z77" s="82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1:39" ht="15.75">
      <c r="A78" s="118"/>
      <c r="B78" s="130" t="s">
        <v>5</v>
      </c>
      <c r="C78" s="134">
        <v>0.95</v>
      </c>
      <c r="D78" s="103"/>
      <c r="E78" s="86" t="str">
        <f>IF(D78&lt;1," ",IF(D78=19,IF(D79=20,"Y","N"),"N"))</f>
        <v> </v>
      </c>
      <c r="F78" s="98"/>
      <c r="G78" s="98"/>
      <c r="H78" s="98"/>
      <c r="I78" s="98"/>
      <c r="J78" s="130" t="s">
        <v>24</v>
      </c>
      <c r="K78" s="98">
        <v>0.128</v>
      </c>
      <c r="L78" s="98"/>
      <c r="M78" s="103"/>
      <c r="N78" s="86" t="str">
        <f>IF(M78&lt;1," ",IF(M78=16,IF(M79=125,"Y","N"),"N"))</f>
        <v> </v>
      </c>
      <c r="O78" s="90"/>
      <c r="P78" s="88"/>
      <c r="Q78" s="90"/>
      <c r="R78" s="90"/>
      <c r="S78" s="90"/>
      <c r="T78" s="119"/>
      <c r="U78" s="88">
        <f>IF(N78="Y",1,0)</f>
        <v>0</v>
      </c>
      <c r="V78" s="82"/>
      <c r="W78" s="82"/>
      <c r="X78" s="82"/>
      <c r="Y78" s="82"/>
      <c r="Z78" s="82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1:39" s="2" customFormat="1" ht="16.5" thickBot="1">
      <c r="A79" s="118"/>
      <c r="B79" s="98"/>
      <c r="C79" s="98"/>
      <c r="D79" s="104"/>
      <c r="E79" s="98"/>
      <c r="F79" s="98"/>
      <c r="G79" s="98"/>
      <c r="H79" s="98"/>
      <c r="I79" s="98"/>
      <c r="J79" s="98"/>
      <c r="K79" s="98"/>
      <c r="L79" s="98"/>
      <c r="M79" s="104"/>
      <c r="N79" s="90"/>
      <c r="O79" s="90"/>
      <c r="P79" s="88"/>
      <c r="Q79" s="90"/>
      <c r="R79" s="90"/>
      <c r="S79" s="90"/>
      <c r="T79" s="119"/>
      <c r="U79" s="88">
        <f>IF(E78="Y",1,0)</f>
        <v>0</v>
      </c>
      <c r="V79" s="90"/>
      <c r="W79" s="90"/>
      <c r="X79" s="90"/>
      <c r="Y79" s="90"/>
      <c r="Z79" s="90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1:39" ht="15.75">
      <c r="A80" s="118"/>
      <c r="B80" s="130"/>
      <c r="C80" s="98"/>
      <c r="D80" s="98"/>
      <c r="E80" s="98"/>
      <c r="F80" s="98"/>
      <c r="G80" s="98"/>
      <c r="H80" s="98"/>
      <c r="I80" s="98"/>
      <c r="J80" s="98"/>
      <c r="K80" s="98"/>
      <c r="L80" s="134"/>
      <c r="M80" s="134"/>
      <c r="N80" s="86"/>
      <c r="O80" s="90"/>
      <c r="P80" s="88"/>
      <c r="Q80" s="90"/>
      <c r="R80" s="90"/>
      <c r="S80" s="90"/>
      <c r="T80" s="119"/>
      <c r="U80" s="83"/>
      <c r="V80" s="82"/>
      <c r="W80" s="82"/>
      <c r="X80" s="82"/>
      <c r="Y80" s="82"/>
      <c r="Z80" s="82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1:39" ht="15.75">
      <c r="A81" s="129">
        <v>5</v>
      </c>
      <c r="B81" s="98" t="s">
        <v>25</v>
      </c>
      <c r="C81" s="98"/>
      <c r="D81" s="98"/>
      <c r="E81" s="98"/>
      <c r="F81" s="98"/>
      <c r="G81" s="98"/>
      <c r="H81" s="98"/>
      <c r="I81" s="98"/>
      <c r="J81" s="98"/>
      <c r="K81" s="98"/>
      <c r="L81" s="134"/>
      <c r="M81" s="134"/>
      <c r="N81" s="86"/>
      <c r="O81" s="90"/>
      <c r="P81" s="88"/>
      <c r="Q81" s="90"/>
      <c r="R81" s="90"/>
      <c r="S81" s="90"/>
      <c r="T81" s="119"/>
      <c r="U81" s="83"/>
      <c r="V81" s="82"/>
      <c r="W81" s="82"/>
      <c r="X81" s="82"/>
      <c r="Y81" s="82"/>
      <c r="Z81" s="82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1:39" ht="12" customHeight="1" thickBot="1">
      <c r="A82" s="118"/>
      <c r="B82" s="98"/>
      <c r="C82" s="177" t="s">
        <v>26</v>
      </c>
      <c r="D82" s="98"/>
      <c r="E82" s="98"/>
      <c r="F82" s="98"/>
      <c r="G82" s="98"/>
      <c r="H82" s="98"/>
      <c r="I82" s="98"/>
      <c r="J82" s="98"/>
      <c r="K82" s="177" t="s">
        <v>26</v>
      </c>
      <c r="L82" s="134"/>
      <c r="M82" s="134"/>
      <c r="N82" s="90"/>
      <c r="O82" s="90"/>
      <c r="P82" s="88"/>
      <c r="Q82" s="90"/>
      <c r="R82" s="90"/>
      <c r="S82" s="90"/>
      <c r="T82" s="119"/>
      <c r="U82" s="83"/>
      <c r="V82" s="82"/>
      <c r="W82" s="82"/>
      <c r="X82" s="82"/>
      <c r="Y82" s="82"/>
      <c r="Z82" s="82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1:39" ht="15">
      <c r="A83" s="120"/>
      <c r="B83" s="130" t="s">
        <v>2</v>
      </c>
      <c r="C83" s="134">
        <v>0.2</v>
      </c>
      <c r="D83" s="103"/>
      <c r="E83" s="86" t="str">
        <f>IF(D83&lt;1," ",IF(D83=2,IF(D84=9,"Y","N"),"N"))</f>
        <v> </v>
      </c>
      <c r="F83" s="98"/>
      <c r="G83" s="98"/>
      <c r="H83" s="98"/>
      <c r="I83" s="98"/>
      <c r="J83" s="130" t="s">
        <v>23</v>
      </c>
      <c r="K83" s="134">
        <v>0.4</v>
      </c>
      <c r="L83" s="134"/>
      <c r="M83" s="103"/>
      <c r="N83" s="86" t="str">
        <f>IF(M83&lt;1," ",IF(M83=4,IF(M84=9,"Y","N"),"N"))</f>
        <v> </v>
      </c>
      <c r="O83" s="90"/>
      <c r="P83" s="88"/>
      <c r="Q83" s="90"/>
      <c r="R83" s="90"/>
      <c r="S83" s="90"/>
      <c r="T83" s="119"/>
      <c r="U83" s="88">
        <f>IF(N83="Y",1,0)</f>
        <v>0</v>
      </c>
      <c r="V83" s="82"/>
      <c r="W83" s="82"/>
      <c r="X83" s="82"/>
      <c r="Y83" s="82"/>
      <c r="Z83" s="82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1:39" ht="15.75" thickBot="1">
      <c r="A84" s="120"/>
      <c r="B84" s="98"/>
      <c r="C84" s="134"/>
      <c r="D84" s="104"/>
      <c r="E84" s="98"/>
      <c r="F84" s="98"/>
      <c r="G84" s="98"/>
      <c r="H84" s="98"/>
      <c r="I84" s="98"/>
      <c r="J84" s="98"/>
      <c r="K84" s="98"/>
      <c r="L84" s="98"/>
      <c r="M84" s="104"/>
      <c r="N84" s="90"/>
      <c r="O84" s="90"/>
      <c r="P84" s="88"/>
      <c r="Q84" s="90"/>
      <c r="R84" s="90"/>
      <c r="S84" s="90"/>
      <c r="T84" s="119"/>
      <c r="U84" s="88">
        <f>IF(E83="Y",1,0)</f>
        <v>0</v>
      </c>
      <c r="V84" s="82"/>
      <c r="W84" s="82"/>
      <c r="X84" s="82"/>
      <c r="Y84" s="82"/>
      <c r="Z84" s="82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ht="11.25" customHeight="1" thickBot="1">
      <c r="A85" s="120"/>
      <c r="B85" s="143"/>
      <c r="C85" s="177" t="s">
        <v>26</v>
      </c>
      <c r="D85" s="85"/>
      <c r="E85" s="85"/>
      <c r="F85" s="85"/>
      <c r="G85" s="85"/>
      <c r="H85" s="85"/>
      <c r="I85" s="85"/>
      <c r="J85" s="85"/>
      <c r="K85" s="177" t="s">
        <v>32</v>
      </c>
      <c r="L85" s="134"/>
      <c r="M85" s="134"/>
      <c r="N85" s="86"/>
      <c r="O85" s="90"/>
      <c r="P85" s="88"/>
      <c r="Q85" s="90"/>
      <c r="R85" s="90"/>
      <c r="S85" s="90"/>
      <c r="T85" s="119"/>
      <c r="U85" s="83"/>
      <c r="V85" s="82"/>
      <c r="W85" s="82"/>
      <c r="X85" s="82"/>
      <c r="Y85" s="82"/>
      <c r="Z85" s="82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1:39" ht="15">
      <c r="A86" s="120"/>
      <c r="B86" s="130" t="s">
        <v>5</v>
      </c>
      <c r="C86" s="134">
        <v>0.8</v>
      </c>
      <c r="D86" s="103"/>
      <c r="E86" s="86" t="str">
        <f>IF(D86&lt;1," ",IF(D86=8,IF(D87=9,"Y","N"),"N"))</f>
        <v> </v>
      </c>
      <c r="F86" s="98"/>
      <c r="G86" s="98"/>
      <c r="H86" s="98"/>
      <c r="I86" s="98"/>
      <c r="J86" s="130" t="s">
        <v>24</v>
      </c>
      <c r="K86" s="178" t="s">
        <v>31</v>
      </c>
      <c r="L86" s="98"/>
      <c r="M86" s="103"/>
      <c r="N86" s="86" t="str">
        <f>IF(M86&lt;1," ",IF(M86=80,IF(M87=99,"Y","N"),"N"))</f>
        <v> </v>
      </c>
      <c r="O86" s="90"/>
      <c r="P86" s="88"/>
      <c r="Q86" s="90"/>
      <c r="R86" s="90"/>
      <c r="S86" s="90"/>
      <c r="T86" s="119"/>
      <c r="U86" s="88">
        <f>IF(N86="Y",1,0)</f>
        <v>0</v>
      </c>
      <c r="V86" s="82"/>
      <c r="W86" s="82"/>
      <c r="X86" s="82"/>
      <c r="Y86" s="82"/>
      <c r="Z86" s="82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1:39" s="2" customFormat="1" ht="15.75" thickBot="1">
      <c r="A87" s="120"/>
      <c r="B87" s="98"/>
      <c r="C87" s="98"/>
      <c r="D87" s="104"/>
      <c r="E87" s="98"/>
      <c r="F87" s="98"/>
      <c r="G87" s="98"/>
      <c r="H87" s="98"/>
      <c r="I87" s="98"/>
      <c r="J87" s="98"/>
      <c r="K87" s="98"/>
      <c r="L87" s="98"/>
      <c r="M87" s="104"/>
      <c r="N87" s="90"/>
      <c r="O87" s="90"/>
      <c r="P87" s="88"/>
      <c r="Q87" s="90"/>
      <c r="R87" s="90"/>
      <c r="S87" s="90"/>
      <c r="T87" s="119"/>
      <c r="U87" s="88">
        <f>IF(E86="Y",1,0)</f>
        <v>0</v>
      </c>
      <c r="V87" s="90"/>
      <c r="W87" s="90"/>
      <c r="X87" s="90"/>
      <c r="Y87" s="90"/>
      <c r="Z87" s="90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1:39" ht="9.75" customHeight="1" thickBot="1">
      <c r="A88" s="120"/>
      <c r="B88" s="98"/>
      <c r="C88" s="177" t="s">
        <v>32</v>
      </c>
      <c r="D88" s="98"/>
      <c r="E88" s="98"/>
      <c r="F88" s="98"/>
      <c r="G88" s="98"/>
      <c r="H88" s="98"/>
      <c r="I88" s="98"/>
      <c r="J88" s="98"/>
      <c r="K88" s="177" t="s">
        <v>33</v>
      </c>
      <c r="L88" s="134"/>
      <c r="M88" s="134"/>
      <c r="N88" s="86"/>
      <c r="O88" s="90"/>
      <c r="P88" s="88"/>
      <c r="Q88" s="90"/>
      <c r="R88" s="90"/>
      <c r="S88" s="90"/>
      <c r="T88" s="119"/>
      <c r="U88" s="83"/>
      <c r="V88" s="82"/>
      <c r="W88" s="82"/>
      <c r="X88" s="82"/>
      <c r="Y88" s="82"/>
      <c r="Z88" s="82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1:39" ht="15">
      <c r="A89" s="120"/>
      <c r="B89" s="130" t="s">
        <v>27</v>
      </c>
      <c r="C89" s="134">
        <v>0.12</v>
      </c>
      <c r="D89" s="103"/>
      <c r="E89" s="86" t="str">
        <f>IF(D89&lt;1," ",IF(D89=4,IF(D90=33,"Y","N"),"N"))</f>
        <v> </v>
      </c>
      <c r="F89" s="98"/>
      <c r="G89" s="98"/>
      <c r="H89" s="98"/>
      <c r="I89" s="98"/>
      <c r="J89" s="130" t="s">
        <v>28</v>
      </c>
      <c r="K89" s="134">
        <v>0.545</v>
      </c>
      <c r="L89" s="134"/>
      <c r="M89" s="103"/>
      <c r="N89" s="86" t="str">
        <f>IF(M89&lt;1," ",IF(M89=545,IF(M90=999,"Y","N"),"N"))</f>
        <v> </v>
      </c>
      <c r="O89" s="90"/>
      <c r="P89" s="88"/>
      <c r="Q89" s="90"/>
      <c r="R89" s="90"/>
      <c r="S89" s="90"/>
      <c r="T89" s="119"/>
      <c r="U89" s="88">
        <f>IF(N89="Y",1,0)</f>
        <v>0</v>
      </c>
      <c r="V89" s="82"/>
      <c r="W89" s="82"/>
      <c r="X89" s="82"/>
      <c r="Y89" s="82"/>
      <c r="Z89" s="82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ht="15.75" thickBot="1">
      <c r="A90" s="120"/>
      <c r="B90" s="98"/>
      <c r="C90" s="134"/>
      <c r="D90" s="104"/>
      <c r="E90" s="98"/>
      <c r="F90" s="98"/>
      <c r="G90" s="98"/>
      <c r="H90" s="98"/>
      <c r="I90" s="98"/>
      <c r="J90" s="98"/>
      <c r="K90" s="98"/>
      <c r="L90" s="98"/>
      <c r="M90" s="104"/>
      <c r="N90" s="90"/>
      <c r="O90" s="90"/>
      <c r="P90" s="88"/>
      <c r="Q90" s="90"/>
      <c r="R90" s="90"/>
      <c r="S90" s="90"/>
      <c r="T90" s="119"/>
      <c r="U90" s="88">
        <f>IF(E89="Y",1,0)</f>
        <v>0</v>
      </c>
      <c r="V90" s="82"/>
      <c r="W90" s="82"/>
      <c r="X90" s="82"/>
      <c r="Y90" s="82"/>
      <c r="Z90" s="82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1:39" ht="9.75" customHeight="1" thickBot="1">
      <c r="A91" s="120"/>
      <c r="B91" s="143"/>
      <c r="C91" s="177" t="s">
        <v>33</v>
      </c>
      <c r="D91" s="85"/>
      <c r="E91" s="85"/>
      <c r="F91" s="85"/>
      <c r="G91" s="85"/>
      <c r="H91" s="85"/>
      <c r="I91" s="85"/>
      <c r="J91" s="85"/>
      <c r="K91" s="177" t="s">
        <v>33</v>
      </c>
      <c r="L91" s="134"/>
      <c r="M91" s="134"/>
      <c r="N91" s="86"/>
      <c r="O91" s="90"/>
      <c r="P91" s="88"/>
      <c r="Q91" s="90"/>
      <c r="R91" s="90"/>
      <c r="S91" s="90"/>
      <c r="T91" s="119"/>
      <c r="U91" s="83"/>
      <c r="V91" s="82"/>
      <c r="W91" s="82"/>
      <c r="X91" s="82"/>
      <c r="Y91" s="82"/>
      <c r="Z91" s="82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1:39" ht="15">
      <c r="A92" s="120"/>
      <c r="B92" s="130" t="s">
        <v>29</v>
      </c>
      <c r="C92" s="134">
        <v>0.753</v>
      </c>
      <c r="D92" s="103"/>
      <c r="E92" s="86" t="str">
        <f>IF(D92&lt;1," ",IF(D92=251,IF(D93=333,"Y","N"),"N"))</f>
        <v> </v>
      </c>
      <c r="F92" s="98"/>
      <c r="G92" s="98"/>
      <c r="H92" s="98"/>
      <c r="I92" s="98"/>
      <c r="J92" s="130" t="s">
        <v>30</v>
      </c>
      <c r="K92" s="134">
        <v>0.156</v>
      </c>
      <c r="L92" s="98"/>
      <c r="M92" s="103"/>
      <c r="N92" s="86" t="str">
        <f>IF(M92&lt;1," ",IF(M92=52,IF(M93=333,"Y","N"),"N"))</f>
        <v> </v>
      </c>
      <c r="O92" s="90"/>
      <c r="P92" s="88"/>
      <c r="Q92" s="90"/>
      <c r="R92" s="90"/>
      <c r="S92" s="90"/>
      <c r="T92" s="119"/>
      <c r="U92" s="88">
        <f>IF(N92="Y",1,0)</f>
        <v>0</v>
      </c>
      <c r="V92" s="82"/>
      <c r="W92" s="82"/>
      <c r="X92" s="82"/>
      <c r="Y92" s="82"/>
      <c r="Z92" s="82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ht="15.75" thickBot="1">
      <c r="A93" s="144"/>
      <c r="B93" s="146"/>
      <c r="C93" s="146"/>
      <c r="D93" s="104"/>
      <c r="E93" s="146"/>
      <c r="F93" s="146"/>
      <c r="G93" s="146"/>
      <c r="H93" s="146"/>
      <c r="I93" s="146"/>
      <c r="J93" s="146"/>
      <c r="K93" s="146"/>
      <c r="L93" s="146"/>
      <c r="M93" s="104"/>
      <c r="N93" s="105"/>
      <c r="O93" s="105"/>
      <c r="P93" s="149"/>
      <c r="Q93" s="105"/>
      <c r="R93" s="105"/>
      <c r="S93" s="105"/>
      <c r="T93" s="150"/>
      <c r="U93" s="88">
        <f>IF(E92="Y",1,0)</f>
        <v>0</v>
      </c>
      <c r="V93" s="82"/>
      <c r="W93" s="82"/>
      <c r="X93" s="82"/>
      <c r="Y93" s="82"/>
      <c r="Z93" s="82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1:39" ht="15.75" thickTop="1">
      <c r="A94" s="179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3"/>
      <c r="M94" s="152"/>
      <c r="N94" s="106"/>
      <c r="O94" s="106"/>
      <c r="P94" s="155"/>
      <c r="Q94" s="106"/>
      <c r="R94" s="106"/>
      <c r="S94" s="106"/>
      <c r="T94" s="156"/>
      <c r="U94" s="83"/>
      <c r="V94" s="82"/>
      <c r="W94" s="82"/>
      <c r="X94" s="82"/>
      <c r="Y94" s="82"/>
      <c r="Z94" s="82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s="2" customFormat="1" ht="15">
      <c r="A95" s="120"/>
      <c r="B95" s="130"/>
      <c r="C95" s="98"/>
      <c r="D95" s="98"/>
      <c r="E95" s="98"/>
      <c r="F95" s="98"/>
      <c r="G95" s="98"/>
      <c r="H95" s="98"/>
      <c r="I95" s="98"/>
      <c r="J95" s="98"/>
      <c r="K95" s="98"/>
      <c r="L95" s="134"/>
      <c r="M95" s="134"/>
      <c r="N95" s="86"/>
      <c r="O95" s="90"/>
      <c r="P95" s="88"/>
      <c r="Q95" s="90"/>
      <c r="R95" s="90"/>
      <c r="S95" s="90"/>
      <c r="T95" s="119"/>
      <c r="U95" s="88"/>
      <c r="V95" s="90"/>
      <c r="W95" s="90"/>
      <c r="X95" s="90"/>
      <c r="Y95" s="90"/>
      <c r="Z95" s="90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1:39" ht="15">
      <c r="A96" s="120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134"/>
      <c r="M96" s="134"/>
      <c r="N96" s="86"/>
      <c r="O96" s="90"/>
      <c r="P96" s="88"/>
      <c r="Q96" s="90"/>
      <c r="R96" s="90"/>
      <c r="S96" s="90"/>
      <c r="T96" s="119"/>
      <c r="U96" s="83"/>
      <c r="V96" s="82"/>
      <c r="W96" s="82"/>
      <c r="X96" s="82"/>
      <c r="Y96" s="82"/>
      <c r="Z96" s="82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1:39" ht="15">
      <c r="A97" s="120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134"/>
      <c r="M97" s="134"/>
      <c r="N97" s="86"/>
      <c r="O97" s="90"/>
      <c r="P97" s="88"/>
      <c r="Q97" s="90"/>
      <c r="R97" s="90"/>
      <c r="S97" s="90"/>
      <c r="T97" s="119"/>
      <c r="U97" s="83"/>
      <c r="V97" s="82"/>
      <c r="W97" s="82"/>
      <c r="X97" s="82"/>
      <c r="Y97" s="82"/>
      <c r="Z97" s="82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1:39" ht="15.75">
      <c r="A98" s="129">
        <v>6</v>
      </c>
      <c r="B98" s="180" t="s">
        <v>39</v>
      </c>
      <c r="C98" s="98"/>
      <c r="D98" s="98"/>
      <c r="E98" s="98"/>
      <c r="F98" s="98"/>
      <c r="G98" s="98"/>
      <c r="H98" s="98"/>
      <c r="I98" s="98"/>
      <c r="J98" s="98"/>
      <c r="K98" s="98"/>
      <c r="L98" s="134"/>
      <c r="M98" s="134"/>
      <c r="N98" s="86"/>
      <c r="O98" s="90"/>
      <c r="P98" s="88"/>
      <c r="Q98" s="90"/>
      <c r="R98" s="90"/>
      <c r="S98" s="90"/>
      <c r="T98" s="119"/>
      <c r="U98" s="83"/>
      <c r="V98" s="82"/>
      <c r="W98" s="82"/>
      <c r="X98" s="82"/>
      <c r="Y98" s="82"/>
      <c r="Z98" s="82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1:39" ht="27" thickBot="1">
      <c r="A99" s="120"/>
      <c r="B99" s="98"/>
      <c r="C99" s="98"/>
      <c r="D99" s="98"/>
      <c r="E99" s="107" t="s">
        <v>38</v>
      </c>
      <c r="F99" s="98"/>
      <c r="G99" s="98"/>
      <c r="H99" s="98"/>
      <c r="I99" s="98"/>
      <c r="J99" s="98"/>
      <c r="K99" s="98"/>
      <c r="L99" s="134"/>
      <c r="M99" s="134"/>
      <c r="N99" s="107" t="s">
        <v>38</v>
      </c>
      <c r="O99" s="90"/>
      <c r="P99" s="88"/>
      <c r="Q99" s="90"/>
      <c r="R99" s="90"/>
      <c r="S99" s="90"/>
      <c r="T99" s="119"/>
      <c r="U99" s="83"/>
      <c r="V99" s="82"/>
      <c r="W99" s="82"/>
      <c r="X99" s="82"/>
      <c r="Y99" s="82"/>
      <c r="Z99" s="82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ht="15">
      <c r="A100" s="181"/>
      <c r="B100" s="130" t="s">
        <v>2</v>
      </c>
      <c r="C100" s="182"/>
      <c r="D100" s="132" t="s">
        <v>7</v>
      </c>
      <c r="E100" s="90"/>
      <c r="F100" s="103"/>
      <c r="G100" s="86" t="str">
        <f>IF(F100&lt;1," ",IF(F100=3,IF(F101=4,"Y","N"),"N"))</f>
        <v> </v>
      </c>
      <c r="H100" s="133"/>
      <c r="I100" s="133"/>
      <c r="J100" s="86"/>
      <c r="K100" s="130" t="s">
        <v>3</v>
      </c>
      <c r="L100" s="182"/>
      <c r="M100" s="90" t="s">
        <v>7</v>
      </c>
      <c r="N100" s="90"/>
      <c r="O100" s="103"/>
      <c r="P100" s="86" t="str">
        <f>IF(O100&lt;1," ",IF(O100=5,IF(O101=12,"Y","N"),"N"))</f>
        <v> </v>
      </c>
      <c r="Q100" s="90"/>
      <c r="R100" s="90"/>
      <c r="S100" s="90"/>
      <c r="T100" s="119"/>
      <c r="U100" s="88">
        <f>IF(G100="Y",1,0)</f>
        <v>0</v>
      </c>
      <c r="V100" s="82"/>
      <c r="W100" s="82"/>
      <c r="X100" s="82"/>
      <c r="Y100" s="82"/>
      <c r="Z100" s="82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39" ht="15.75" thickBot="1">
      <c r="A101" s="120"/>
      <c r="B101" s="130"/>
      <c r="C101" s="134"/>
      <c r="D101" s="132"/>
      <c r="E101" s="90"/>
      <c r="F101" s="104"/>
      <c r="G101" s="98"/>
      <c r="H101" s="133"/>
      <c r="I101" s="133"/>
      <c r="J101" s="85"/>
      <c r="K101" s="130"/>
      <c r="L101" s="134"/>
      <c r="M101" s="90"/>
      <c r="N101" s="90"/>
      <c r="O101" s="104"/>
      <c r="P101" s="98"/>
      <c r="Q101" s="90"/>
      <c r="R101" s="90"/>
      <c r="S101" s="90"/>
      <c r="T101" s="119"/>
      <c r="U101" s="88">
        <f>IF(P100="Y",1,0)</f>
        <v>0</v>
      </c>
      <c r="V101" s="82"/>
      <c r="W101" s="82"/>
      <c r="X101" s="82"/>
      <c r="Y101" s="82"/>
      <c r="Z101" s="82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ht="15.75" thickBot="1">
      <c r="A102" s="120"/>
      <c r="B102" s="98"/>
      <c r="C102" s="98"/>
      <c r="D102" s="132"/>
      <c r="E102" s="90"/>
      <c r="F102" s="85"/>
      <c r="G102" s="85"/>
      <c r="H102" s="90"/>
      <c r="I102" s="90"/>
      <c r="J102" s="90"/>
      <c r="K102" s="130"/>
      <c r="L102" s="98"/>
      <c r="M102" s="90"/>
      <c r="N102" s="90"/>
      <c r="O102" s="85"/>
      <c r="P102" s="85"/>
      <c r="Q102" s="90"/>
      <c r="R102" s="90"/>
      <c r="S102" s="90"/>
      <c r="T102" s="119"/>
      <c r="U102" s="83"/>
      <c r="V102" s="82"/>
      <c r="W102" s="82"/>
      <c r="X102" s="82"/>
      <c r="Y102" s="82"/>
      <c r="Z102" s="82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1:39" ht="17.25" thickBot="1" thickTop="1">
      <c r="A103" s="120"/>
      <c r="B103" s="130" t="s">
        <v>5</v>
      </c>
      <c r="C103" s="182"/>
      <c r="D103" s="132" t="s">
        <v>7</v>
      </c>
      <c r="E103" s="90"/>
      <c r="F103" s="103"/>
      <c r="G103" s="86" t="str">
        <f>IF(F103&lt;1," ",IF(F103=7,IF(F104=15,"Y","N"),"N"))</f>
        <v> </v>
      </c>
      <c r="H103" s="133"/>
      <c r="I103" s="133"/>
      <c r="J103" s="86"/>
      <c r="K103" s="130" t="s">
        <v>6</v>
      </c>
      <c r="L103" s="182"/>
      <c r="M103" s="90" t="s">
        <v>7</v>
      </c>
      <c r="N103" s="108"/>
      <c r="O103" s="109"/>
      <c r="P103" s="86" t="str">
        <f>IF(O103&lt;1," ",IF(O103=3,IF(O104=4,IF(N103=4,"Y","N"),"n"),"N"))</f>
        <v> </v>
      </c>
      <c r="Q103" s="90"/>
      <c r="R103" s="90"/>
      <c r="S103" s="90"/>
      <c r="T103" s="119"/>
      <c r="U103" s="88">
        <f>IF(G103="Y",1,0)</f>
        <v>0</v>
      </c>
      <c r="V103" s="82"/>
      <c r="W103" s="82"/>
      <c r="X103" s="82"/>
      <c r="Y103" s="82"/>
      <c r="Z103" s="82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1:39" ht="16.5" thickBot="1" thickTop="1">
      <c r="A104" s="120"/>
      <c r="B104" s="130"/>
      <c r="C104" s="134"/>
      <c r="D104" s="132"/>
      <c r="E104" s="90"/>
      <c r="F104" s="104"/>
      <c r="G104" s="98"/>
      <c r="H104" s="133"/>
      <c r="I104" s="133"/>
      <c r="J104" s="86"/>
      <c r="K104" s="98"/>
      <c r="L104" s="134"/>
      <c r="M104" s="90"/>
      <c r="N104" s="90"/>
      <c r="O104" s="110"/>
      <c r="P104" s="98"/>
      <c r="Q104" s="90"/>
      <c r="R104" s="90"/>
      <c r="S104" s="90"/>
      <c r="T104" s="119"/>
      <c r="U104" s="88">
        <f>IF(P103="Y",1,0)</f>
        <v>0</v>
      </c>
      <c r="V104" s="82"/>
      <c r="W104" s="82"/>
      <c r="X104" s="82"/>
      <c r="Y104" s="82"/>
      <c r="Z104" s="82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1:39" ht="15.75" thickBot="1">
      <c r="A105" s="120"/>
      <c r="B105" s="98"/>
      <c r="C105" s="98"/>
      <c r="D105" s="98"/>
      <c r="E105" s="90"/>
      <c r="F105" s="98"/>
      <c r="G105" s="98"/>
      <c r="H105" s="98"/>
      <c r="I105" s="98"/>
      <c r="J105" s="98"/>
      <c r="K105" s="98"/>
      <c r="L105" s="134"/>
      <c r="M105" s="98"/>
      <c r="N105" s="90"/>
      <c r="O105" s="98"/>
      <c r="P105" s="98"/>
      <c r="Q105" s="90"/>
      <c r="R105" s="90"/>
      <c r="S105" s="90"/>
      <c r="T105" s="119"/>
      <c r="U105" s="83"/>
      <c r="V105" s="82"/>
      <c r="W105" s="82"/>
      <c r="X105" s="82"/>
      <c r="Y105" s="82"/>
      <c r="Z105" s="82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1:39" s="2" customFormat="1" ht="17.25" thickBot="1" thickTop="1">
      <c r="A106" s="120"/>
      <c r="B106" s="130" t="s">
        <v>27</v>
      </c>
      <c r="C106" s="182"/>
      <c r="D106" s="132" t="s">
        <v>7</v>
      </c>
      <c r="E106" s="90"/>
      <c r="F106" s="111"/>
      <c r="G106" s="86" t="str">
        <f>IF(F106&lt;1," ",IF(F106=4,IF(F107&lt;1,"Y","N"),"N"))</f>
        <v> </v>
      </c>
      <c r="H106" s="98"/>
      <c r="I106" s="98"/>
      <c r="J106" s="98"/>
      <c r="K106" s="130" t="s">
        <v>28</v>
      </c>
      <c r="L106" s="182"/>
      <c r="M106" s="132" t="s">
        <v>7</v>
      </c>
      <c r="N106" s="108"/>
      <c r="O106" s="109"/>
      <c r="P106" s="86" t="str">
        <f>IF(O106&lt;1," ",IF(O106=1,IF(O107=5,IF(N106=1,"Y","N"),"n"),"N"))</f>
        <v> </v>
      </c>
      <c r="Q106" s="90"/>
      <c r="R106" s="90"/>
      <c r="S106" s="90"/>
      <c r="T106" s="119"/>
      <c r="U106" s="88">
        <f>IF(G106="Y",1,0)</f>
        <v>0</v>
      </c>
      <c r="V106" s="90"/>
      <c r="W106" s="90"/>
      <c r="X106" s="90"/>
      <c r="Y106" s="90"/>
      <c r="Z106" s="90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1:39" ht="15.75" thickBot="1">
      <c r="A107" s="120"/>
      <c r="B107" s="98"/>
      <c r="C107" s="98"/>
      <c r="D107" s="98"/>
      <c r="E107" s="90"/>
      <c r="F107" s="134"/>
      <c r="G107" s="98"/>
      <c r="H107" s="98"/>
      <c r="I107" s="98"/>
      <c r="J107" s="98"/>
      <c r="K107" s="98"/>
      <c r="L107" s="134"/>
      <c r="M107" s="134"/>
      <c r="N107" s="90"/>
      <c r="O107" s="110"/>
      <c r="P107" s="98"/>
      <c r="Q107" s="90"/>
      <c r="R107" s="90"/>
      <c r="S107" s="90"/>
      <c r="T107" s="119"/>
      <c r="U107" s="88">
        <f>IF(P106="Y",1,0)</f>
        <v>0</v>
      </c>
      <c r="V107" s="82"/>
      <c r="W107" s="82"/>
      <c r="X107" s="82"/>
      <c r="Y107" s="82"/>
      <c r="Z107" s="82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39" ht="16.5" thickBot="1" thickTop="1">
      <c r="A108" s="120"/>
      <c r="B108" s="143"/>
      <c r="C108" s="98"/>
      <c r="D108" s="98"/>
      <c r="E108" s="90"/>
      <c r="F108" s="85"/>
      <c r="G108" s="85"/>
      <c r="H108" s="98"/>
      <c r="I108" s="98"/>
      <c r="J108" s="98"/>
      <c r="K108" s="85"/>
      <c r="L108" s="134"/>
      <c r="M108" s="134"/>
      <c r="N108" s="90"/>
      <c r="O108" s="85"/>
      <c r="P108" s="85"/>
      <c r="Q108" s="90"/>
      <c r="R108" s="90"/>
      <c r="S108" s="90"/>
      <c r="T108" s="119"/>
      <c r="U108" s="83"/>
      <c r="V108" s="82"/>
      <c r="W108" s="82"/>
      <c r="X108" s="82"/>
      <c r="Y108" s="82"/>
      <c r="Z108" s="82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</row>
    <row r="109" spans="1:39" ht="15">
      <c r="A109" s="120"/>
      <c r="B109" s="130" t="s">
        <v>29</v>
      </c>
      <c r="C109" s="182"/>
      <c r="D109" s="132" t="s">
        <v>7</v>
      </c>
      <c r="E109" s="90"/>
      <c r="F109" s="103"/>
      <c r="G109" s="86" t="str">
        <f>IF(F109&lt;1," ",IF(F109=5,IF(F110=8,"Y","N"),"N"))</f>
        <v> </v>
      </c>
      <c r="H109" s="98"/>
      <c r="I109" s="98"/>
      <c r="J109" s="98"/>
      <c r="K109" s="130" t="s">
        <v>30</v>
      </c>
      <c r="L109" s="182"/>
      <c r="M109" s="132" t="s">
        <v>7</v>
      </c>
      <c r="N109" s="90"/>
      <c r="O109" s="103"/>
      <c r="P109" s="86" t="str">
        <f>IF(O110&lt;1," ",IF(O109=-1,IF(O110=24,"Y","N"),"N"))</f>
        <v> </v>
      </c>
      <c r="Q109" s="90"/>
      <c r="R109" s="90"/>
      <c r="S109" s="90"/>
      <c r="T109" s="119"/>
      <c r="U109" s="88">
        <f>IF(G109="Y",1,0)</f>
        <v>0</v>
      </c>
      <c r="V109" s="82"/>
      <c r="W109" s="82"/>
      <c r="X109" s="82"/>
      <c r="Y109" s="82"/>
      <c r="Z109" s="82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ht="15.75" thickBot="1">
      <c r="A110" s="120"/>
      <c r="B110" s="98"/>
      <c r="C110" s="98"/>
      <c r="D110" s="85"/>
      <c r="E110" s="90"/>
      <c r="F110" s="104"/>
      <c r="G110" s="98"/>
      <c r="H110" s="85"/>
      <c r="I110" s="85"/>
      <c r="J110" s="85"/>
      <c r="K110" s="85"/>
      <c r="L110" s="134"/>
      <c r="M110" s="134"/>
      <c r="N110" s="90"/>
      <c r="O110" s="104"/>
      <c r="P110" s="98"/>
      <c r="Q110" s="90"/>
      <c r="R110" s="90"/>
      <c r="S110" s="90"/>
      <c r="T110" s="119"/>
      <c r="U110" s="88">
        <f>IF(P109="Y",1,0)</f>
        <v>0</v>
      </c>
      <c r="V110" s="82"/>
      <c r="W110" s="82"/>
      <c r="X110" s="82"/>
      <c r="Y110" s="82"/>
      <c r="Z110" s="82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</row>
    <row r="111" spans="1:39" ht="15.75" thickBot="1">
      <c r="A111" s="120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134"/>
      <c r="M111" s="134"/>
      <c r="N111" s="86"/>
      <c r="O111" s="90"/>
      <c r="P111" s="88"/>
      <c r="Q111" s="90"/>
      <c r="R111" s="90"/>
      <c r="S111" s="90"/>
      <c r="T111" s="119"/>
      <c r="U111" s="83"/>
      <c r="V111" s="82"/>
      <c r="W111" s="82"/>
      <c r="X111" s="82"/>
      <c r="Y111" s="82"/>
      <c r="Z111" s="82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</row>
    <row r="112" spans="1:39" ht="17.25" thickBot="1" thickTop="1">
      <c r="A112" s="120"/>
      <c r="B112" s="130" t="s">
        <v>34</v>
      </c>
      <c r="C112" s="182"/>
      <c r="D112" s="132" t="s">
        <v>7</v>
      </c>
      <c r="E112" s="183"/>
      <c r="F112" s="184"/>
      <c r="G112" s="86" t="str">
        <f>IF(F112&lt;1," ",IF(F112=3,IF(F113=5,IF(E112=4,"Y","N"),"n"),"N"))</f>
        <v> </v>
      </c>
      <c r="H112" s="98"/>
      <c r="I112" s="98"/>
      <c r="J112" s="98"/>
      <c r="K112" s="130" t="s">
        <v>37</v>
      </c>
      <c r="L112" s="182"/>
      <c r="M112" s="132" t="s">
        <v>7</v>
      </c>
      <c r="N112" s="183"/>
      <c r="O112" s="184"/>
      <c r="P112" s="86" t="str">
        <f>IF(O112&lt;1," ",IF(O112=1,IF(O113=30,IF(N112=1,"Y","N"),"N"),"N"))</f>
        <v> </v>
      </c>
      <c r="Q112" s="90"/>
      <c r="R112" s="90"/>
      <c r="S112" s="90"/>
      <c r="T112" s="119"/>
      <c r="U112" s="88">
        <f>IF(G112="Y",1,0)</f>
        <v>0</v>
      </c>
      <c r="V112" s="82"/>
      <c r="W112" s="82"/>
      <c r="X112" s="82"/>
      <c r="Y112" s="82"/>
      <c r="Z112" s="82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1:39" s="2" customFormat="1" ht="16.5" thickBot="1" thickTop="1">
      <c r="A113" s="120"/>
      <c r="B113" s="130"/>
      <c r="C113" s="98"/>
      <c r="D113" s="98"/>
      <c r="E113" s="90"/>
      <c r="F113" s="185"/>
      <c r="G113" s="98"/>
      <c r="H113" s="98"/>
      <c r="I113" s="98"/>
      <c r="J113" s="98"/>
      <c r="K113" s="98"/>
      <c r="L113" s="134"/>
      <c r="M113" s="134"/>
      <c r="N113" s="90"/>
      <c r="O113" s="185"/>
      <c r="P113" s="88"/>
      <c r="Q113" s="90"/>
      <c r="R113" s="90"/>
      <c r="S113" s="90"/>
      <c r="T113" s="119"/>
      <c r="U113" s="88">
        <f>IF(P112="Y",1,0)</f>
        <v>0</v>
      </c>
      <c r="V113" s="90"/>
      <c r="W113" s="90"/>
      <c r="X113" s="90"/>
      <c r="Y113" s="90"/>
      <c r="Z113" s="90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ht="16.5" thickBot="1" thickTop="1">
      <c r="A114" s="120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134"/>
      <c r="M114" s="134"/>
      <c r="N114" s="86"/>
      <c r="O114" s="90"/>
      <c r="P114" s="88"/>
      <c r="Q114" s="90"/>
      <c r="R114" s="90"/>
      <c r="S114" s="90"/>
      <c r="T114" s="119"/>
      <c r="U114" s="83"/>
      <c r="V114" s="82"/>
      <c r="W114" s="82"/>
      <c r="X114" s="82"/>
      <c r="Y114" s="82"/>
      <c r="Z114" s="82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1:39" ht="15">
      <c r="A115" s="120"/>
      <c r="B115" s="130" t="s">
        <v>35</v>
      </c>
      <c r="C115" s="182"/>
      <c r="D115" s="98"/>
      <c r="E115" s="98"/>
      <c r="F115" s="132" t="s">
        <v>7</v>
      </c>
      <c r="G115" s="103"/>
      <c r="H115" s="86" t="str">
        <f>IF(G115&lt;1," ",IF(G115=5,IF(G116=14,"Y","N"),"N"))</f>
        <v> </v>
      </c>
      <c r="I115" s="103"/>
      <c r="J115" s="86" t="str">
        <f>IF(I115&lt;1," ",IF(I115=14,IF(I116=5,"Y","N"),"N"))</f>
        <v> </v>
      </c>
      <c r="K115" s="134" t="s">
        <v>7</v>
      </c>
      <c r="L115" s="103"/>
      <c r="M115" s="86" t="str">
        <f>IF(L115&lt;1," ",IF(L115=1,"Y","N"))</f>
        <v> </v>
      </c>
      <c r="N115" s="90"/>
      <c r="O115" s="90"/>
      <c r="P115" s="88"/>
      <c r="Q115" s="90"/>
      <c r="R115" s="90"/>
      <c r="S115" s="90"/>
      <c r="T115" s="119"/>
      <c r="U115" s="88">
        <f>IF(H115="Y",1,0)</f>
        <v>0</v>
      </c>
      <c r="V115" s="82"/>
      <c r="W115" s="82"/>
      <c r="X115" s="82"/>
      <c r="Y115" s="82"/>
      <c r="Z115" s="82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</row>
    <row r="116" spans="1:39" ht="15.75" thickBot="1">
      <c r="A116" s="120"/>
      <c r="B116" s="98"/>
      <c r="C116" s="98"/>
      <c r="D116" s="98"/>
      <c r="E116" s="98"/>
      <c r="F116" s="98"/>
      <c r="G116" s="104"/>
      <c r="H116" s="134"/>
      <c r="I116" s="104"/>
      <c r="J116" s="98"/>
      <c r="K116" s="182"/>
      <c r="L116" s="104"/>
      <c r="M116" s="134"/>
      <c r="N116" s="90"/>
      <c r="O116" s="90"/>
      <c r="P116" s="88"/>
      <c r="Q116" s="90"/>
      <c r="R116" s="90"/>
      <c r="S116" s="90"/>
      <c r="T116" s="119"/>
      <c r="U116" s="88">
        <f>IF(J115="Y",1,0)</f>
        <v>0</v>
      </c>
      <c r="V116" s="82"/>
      <c r="W116" s="82"/>
      <c r="X116" s="82"/>
      <c r="Y116" s="82"/>
      <c r="Z116" s="82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</row>
    <row r="117" spans="1:39" ht="15.75" thickBot="1">
      <c r="A117" s="120"/>
      <c r="B117" s="98"/>
      <c r="C117" s="98"/>
      <c r="D117" s="85"/>
      <c r="E117" s="85"/>
      <c r="F117" s="85"/>
      <c r="G117" s="85"/>
      <c r="H117" s="85"/>
      <c r="I117" s="85"/>
      <c r="J117" s="85"/>
      <c r="K117" s="85"/>
      <c r="L117" s="134"/>
      <c r="M117" s="134"/>
      <c r="N117" s="86"/>
      <c r="O117" s="90"/>
      <c r="P117" s="88"/>
      <c r="Q117" s="90"/>
      <c r="R117" s="90"/>
      <c r="S117" s="90"/>
      <c r="T117" s="119"/>
      <c r="U117" s="88">
        <f>IF(M115="Y",1,0)</f>
        <v>0</v>
      </c>
      <c r="V117" s="82"/>
      <c r="W117" s="82"/>
      <c r="X117" s="82"/>
      <c r="Y117" s="82"/>
      <c r="Z117" s="82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ht="15">
      <c r="A118" s="120"/>
      <c r="B118" s="130" t="s">
        <v>36</v>
      </c>
      <c r="C118" s="182"/>
      <c r="D118" s="98"/>
      <c r="E118" s="98"/>
      <c r="F118" s="132" t="s">
        <v>7</v>
      </c>
      <c r="G118" s="103"/>
      <c r="H118" s="86" t="str">
        <f>IF(G118&lt;1," ",IF(G118=11,IF(G119=20,"Y","N"),"N"))</f>
        <v> </v>
      </c>
      <c r="I118" s="103"/>
      <c r="J118" s="86" t="str">
        <f>IF(I118&lt;1," ",IF(I118=15,IF(I119=16,"Y","N"),"N"))</f>
        <v> </v>
      </c>
      <c r="K118" s="134" t="s">
        <v>7</v>
      </c>
      <c r="L118" s="103"/>
      <c r="M118" s="86" t="str">
        <f>IF(L118&lt;1," ",IF(L118=44,IF(L119=75,"Y","N"),"N"))</f>
        <v> </v>
      </c>
      <c r="N118" s="86"/>
      <c r="O118" s="90"/>
      <c r="P118" s="88"/>
      <c r="Q118" s="90"/>
      <c r="R118" s="90"/>
      <c r="S118" s="90"/>
      <c r="T118" s="119"/>
      <c r="U118" s="88">
        <f>IF(H118="Y",1,0)</f>
        <v>0</v>
      </c>
      <c r="V118" s="82"/>
      <c r="W118" s="82"/>
      <c r="X118" s="82"/>
      <c r="Y118" s="82"/>
      <c r="Z118" s="82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</row>
    <row r="119" spans="1:39" ht="15.75" thickBot="1">
      <c r="A119" s="120"/>
      <c r="B119" s="98"/>
      <c r="C119" s="98"/>
      <c r="D119" s="98"/>
      <c r="E119" s="98"/>
      <c r="F119" s="98"/>
      <c r="G119" s="104"/>
      <c r="H119" s="182"/>
      <c r="I119" s="104"/>
      <c r="J119" s="98"/>
      <c r="K119" s="182"/>
      <c r="L119" s="104"/>
      <c r="M119" s="134"/>
      <c r="N119" s="86"/>
      <c r="O119" s="90"/>
      <c r="P119" s="88"/>
      <c r="Q119" s="90"/>
      <c r="R119" s="90"/>
      <c r="S119" s="90"/>
      <c r="T119" s="119"/>
      <c r="U119" s="88">
        <f>IF(J118="Y",1,0)</f>
        <v>0</v>
      </c>
      <c r="V119" s="82"/>
      <c r="W119" s="82"/>
      <c r="X119" s="82"/>
      <c r="Y119" s="82"/>
      <c r="Z119" s="82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s="2" customFormat="1" ht="15">
      <c r="A120" s="120"/>
      <c r="B120" s="130"/>
      <c r="C120" s="178"/>
      <c r="D120" s="98"/>
      <c r="E120" s="98"/>
      <c r="F120" s="98"/>
      <c r="G120" s="98"/>
      <c r="H120" s="98"/>
      <c r="I120" s="98"/>
      <c r="J120" s="98"/>
      <c r="K120" s="98"/>
      <c r="L120" s="134"/>
      <c r="M120" s="134"/>
      <c r="N120" s="86"/>
      <c r="O120" s="90"/>
      <c r="P120" s="88"/>
      <c r="Q120" s="90"/>
      <c r="R120" s="90"/>
      <c r="S120" s="90"/>
      <c r="T120" s="119"/>
      <c r="U120" s="88">
        <f>IF(M118="Y",1,0)</f>
        <v>0</v>
      </c>
      <c r="V120" s="90"/>
      <c r="W120" s="90"/>
      <c r="X120" s="90"/>
      <c r="Y120" s="90"/>
      <c r="Z120" s="90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:39" s="2" customFormat="1" ht="15">
      <c r="A121" s="120"/>
      <c r="B121" s="130"/>
      <c r="C121" s="178"/>
      <c r="D121" s="98"/>
      <c r="E121" s="98"/>
      <c r="F121" s="98"/>
      <c r="G121" s="98"/>
      <c r="H121" s="98"/>
      <c r="I121" s="98"/>
      <c r="J121" s="98"/>
      <c r="K121" s="98"/>
      <c r="L121" s="134"/>
      <c r="M121" s="134"/>
      <c r="N121" s="86"/>
      <c r="O121" s="90"/>
      <c r="P121" s="88"/>
      <c r="Q121" s="90"/>
      <c r="R121" s="90"/>
      <c r="S121" s="90"/>
      <c r="T121" s="119"/>
      <c r="U121" s="88"/>
      <c r="V121" s="90"/>
      <c r="W121" s="90"/>
      <c r="X121" s="90"/>
      <c r="Y121" s="90"/>
      <c r="Z121" s="90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39" s="2" customFormat="1" ht="15.75">
      <c r="A122" s="129">
        <v>7</v>
      </c>
      <c r="B122" s="180" t="s">
        <v>39</v>
      </c>
      <c r="C122" s="178"/>
      <c r="D122" s="98"/>
      <c r="E122" s="98"/>
      <c r="F122" s="98"/>
      <c r="G122" s="98"/>
      <c r="H122" s="98"/>
      <c r="I122" s="98"/>
      <c r="J122" s="98"/>
      <c r="K122" s="98"/>
      <c r="L122" s="134"/>
      <c r="M122" s="134"/>
      <c r="N122" s="86"/>
      <c r="O122" s="90"/>
      <c r="P122" s="88"/>
      <c r="Q122" s="90"/>
      <c r="R122" s="90"/>
      <c r="S122" s="90"/>
      <c r="T122" s="119"/>
      <c r="U122" s="88"/>
      <c r="V122" s="90"/>
      <c r="W122" s="90"/>
      <c r="X122" s="90"/>
      <c r="Y122" s="90"/>
      <c r="Z122" s="90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1:39" ht="22.5" customHeight="1" thickBot="1">
      <c r="A123" s="120"/>
      <c r="B123" s="98"/>
      <c r="C123" s="98"/>
      <c r="D123" s="91"/>
      <c r="E123" s="130"/>
      <c r="F123" s="112"/>
      <c r="G123" s="112" t="s">
        <v>38</v>
      </c>
      <c r="H123" s="112"/>
      <c r="I123" s="91"/>
      <c r="J123" s="131"/>
      <c r="K123" s="134"/>
      <c r="L123" s="91"/>
      <c r="M123" s="131"/>
      <c r="N123" s="86"/>
      <c r="O123" s="90"/>
      <c r="P123" s="88"/>
      <c r="Q123" s="90"/>
      <c r="R123" s="90"/>
      <c r="S123" s="90"/>
      <c r="T123" s="119"/>
      <c r="U123" s="83"/>
      <c r="V123" s="82"/>
      <c r="W123" s="82"/>
      <c r="X123" s="82"/>
      <c r="Y123" s="82"/>
      <c r="Z123" s="82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</row>
    <row r="124" spans="1:39" ht="17.25" thickBot="1" thickTop="1">
      <c r="A124" s="181"/>
      <c r="B124" s="98"/>
      <c r="C124" s="182"/>
      <c r="D124" s="130" t="s">
        <v>2</v>
      </c>
      <c r="E124" s="130"/>
      <c r="F124" s="90"/>
      <c r="G124" s="132" t="s">
        <v>7</v>
      </c>
      <c r="H124" s="183"/>
      <c r="I124" s="184"/>
      <c r="J124" s="86" t="str">
        <f>IF(I124&lt;1," ",IF(H124=3,IF(I124=29,IF(I125=32,"Y","N"),"N"),"N"))</f>
        <v> </v>
      </c>
      <c r="K124" s="98"/>
      <c r="L124" s="90"/>
      <c r="M124" s="134"/>
      <c r="N124" s="88"/>
      <c r="O124" s="90"/>
      <c r="P124" s="88"/>
      <c r="Q124" s="90"/>
      <c r="R124" s="90"/>
      <c r="S124" s="90"/>
      <c r="T124" s="119"/>
      <c r="U124" s="88">
        <f>IF(J124="Y",1,0)</f>
        <v>0</v>
      </c>
      <c r="V124" s="82"/>
      <c r="W124" s="82"/>
      <c r="X124" s="82"/>
      <c r="Y124" s="82"/>
      <c r="Z124" s="82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</row>
    <row r="125" spans="1:39" ht="16.5" thickBot="1" thickTop="1">
      <c r="A125" s="120"/>
      <c r="B125" s="98"/>
      <c r="C125" s="98"/>
      <c r="D125" s="130"/>
      <c r="E125" s="98"/>
      <c r="F125" s="98"/>
      <c r="G125" s="90"/>
      <c r="H125" s="90"/>
      <c r="I125" s="185"/>
      <c r="J125" s="98"/>
      <c r="K125" s="98"/>
      <c r="L125" s="98"/>
      <c r="M125" s="134"/>
      <c r="N125" s="90"/>
      <c r="O125" s="90"/>
      <c r="P125" s="88"/>
      <c r="Q125" s="90"/>
      <c r="R125" s="90"/>
      <c r="S125" s="90"/>
      <c r="T125" s="119"/>
      <c r="U125" s="83"/>
      <c r="V125" s="82"/>
      <c r="W125" s="82"/>
      <c r="X125" s="82"/>
      <c r="Y125" s="82"/>
      <c r="Z125" s="82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</row>
    <row r="126" spans="1:39" ht="17.25" thickBot="1" thickTop="1">
      <c r="A126" s="120"/>
      <c r="B126" s="98"/>
      <c r="C126" s="98"/>
      <c r="D126" s="98"/>
      <c r="E126" s="130"/>
      <c r="F126" s="91"/>
      <c r="G126" s="90"/>
      <c r="H126" s="90"/>
      <c r="I126" s="98"/>
      <c r="J126" s="98"/>
      <c r="K126" s="134"/>
      <c r="L126" s="91"/>
      <c r="M126" s="131"/>
      <c r="N126" s="86"/>
      <c r="O126" s="90"/>
      <c r="P126" s="88"/>
      <c r="Q126" s="90"/>
      <c r="R126" s="90"/>
      <c r="S126" s="90"/>
      <c r="T126" s="119"/>
      <c r="U126" s="83"/>
      <c r="V126" s="82"/>
      <c r="W126" s="82"/>
      <c r="X126" s="82"/>
      <c r="Y126" s="82"/>
      <c r="Z126" s="82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</row>
    <row r="127" spans="1:39" ht="17.25" thickBot="1" thickTop="1">
      <c r="A127" s="120"/>
      <c r="B127" s="98"/>
      <c r="C127" s="98"/>
      <c r="D127" s="130" t="s">
        <v>23</v>
      </c>
      <c r="E127" s="130"/>
      <c r="F127" s="90"/>
      <c r="G127" s="132" t="s">
        <v>7</v>
      </c>
      <c r="H127" s="183"/>
      <c r="I127" s="184"/>
      <c r="J127" s="86" t="str">
        <f>IF(I127&lt;1," ",IF(H127=5,IF(I127=5,IF(I128=32,"Y","N"),"N"),"N"))</f>
        <v> </v>
      </c>
      <c r="K127" s="98"/>
      <c r="L127" s="90"/>
      <c r="M127" s="134"/>
      <c r="N127" s="88"/>
      <c r="O127" s="90"/>
      <c r="P127" s="88"/>
      <c r="Q127" s="90"/>
      <c r="R127" s="90"/>
      <c r="S127" s="90"/>
      <c r="T127" s="119"/>
      <c r="U127" s="88">
        <f>IF(J127="Y",1,0)</f>
        <v>0</v>
      </c>
      <c r="V127" s="82"/>
      <c r="W127" s="82"/>
      <c r="X127" s="82"/>
      <c r="Y127" s="82"/>
      <c r="Z127" s="82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</row>
    <row r="128" spans="1:39" ht="16.5" thickBot="1" thickTop="1">
      <c r="A128" s="120"/>
      <c r="B128" s="98"/>
      <c r="C128" s="98"/>
      <c r="D128" s="130"/>
      <c r="E128" s="98"/>
      <c r="F128" s="98"/>
      <c r="G128" s="90"/>
      <c r="H128" s="90"/>
      <c r="I128" s="185"/>
      <c r="J128" s="98"/>
      <c r="K128" s="98"/>
      <c r="L128" s="98"/>
      <c r="M128" s="98"/>
      <c r="N128" s="90"/>
      <c r="O128" s="90"/>
      <c r="P128" s="88"/>
      <c r="Q128" s="90"/>
      <c r="R128" s="90"/>
      <c r="S128" s="90"/>
      <c r="T128" s="119"/>
      <c r="U128" s="83"/>
      <c r="V128" s="82"/>
      <c r="W128" s="82"/>
      <c r="X128" s="82"/>
      <c r="Y128" s="82"/>
      <c r="Z128" s="82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</row>
    <row r="129" spans="1:39" ht="17.25" thickBot="1" thickTop="1">
      <c r="A129" s="118"/>
      <c r="B129" s="98"/>
      <c r="C129" s="98"/>
      <c r="D129" s="98"/>
      <c r="E129" s="130"/>
      <c r="F129" s="91"/>
      <c r="G129" s="90"/>
      <c r="H129" s="90"/>
      <c r="I129" s="85"/>
      <c r="J129" s="85"/>
      <c r="K129" s="134"/>
      <c r="L129" s="91"/>
      <c r="M129" s="131"/>
      <c r="N129" s="86"/>
      <c r="O129" s="90"/>
      <c r="P129" s="88"/>
      <c r="Q129" s="90"/>
      <c r="R129" s="90"/>
      <c r="S129" s="90"/>
      <c r="T129" s="119"/>
      <c r="U129" s="83"/>
      <c r="V129" s="82"/>
      <c r="W129" s="82"/>
      <c r="X129" s="82"/>
      <c r="Y129" s="82"/>
      <c r="Z129" s="82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</row>
    <row r="130" spans="1:39" ht="16.5" thickTop="1">
      <c r="A130" s="120"/>
      <c r="B130" s="98"/>
      <c r="C130" s="98"/>
      <c r="D130" s="130" t="s">
        <v>5</v>
      </c>
      <c r="E130" s="98"/>
      <c r="F130" s="90"/>
      <c r="G130" s="132" t="s">
        <v>7</v>
      </c>
      <c r="H130" s="186"/>
      <c r="I130" s="109"/>
      <c r="J130" s="86" t="str">
        <f>IF(I130&lt;1," ",IF(H130&lt;1,IF(I130=2,IF(I131=5,"Y","N"),"N"),"N"))</f>
        <v> </v>
      </c>
      <c r="K130" s="98"/>
      <c r="L130" s="90"/>
      <c r="M130" s="134"/>
      <c r="N130" s="88"/>
      <c r="O130" s="90"/>
      <c r="P130" s="88"/>
      <c r="Q130" s="90"/>
      <c r="R130" s="90"/>
      <c r="S130" s="90"/>
      <c r="T130" s="119"/>
      <c r="U130" s="88">
        <f>IF(J130="Y",1,0)</f>
        <v>0</v>
      </c>
      <c r="V130" s="82"/>
      <c r="W130" s="82"/>
      <c r="X130" s="82"/>
      <c r="Y130" s="82"/>
      <c r="Z130" s="82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</row>
    <row r="131" spans="1:39" ht="15.75" thickBot="1">
      <c r="A131" s="120"/>
      <c r="B131" s="130"/>
      <c r="C131" s="98"/>
      <c r="D131" s="98"/>
      <c r="E131" s="143"/>
      <c r="F131" s="98"/>
      <c r="G131" s="90"/>
      <c r="H131" s="90"/>
      <c r="I131" s="110"/>
      <c r="J131" s="98"/>
      <c r="K131" s="98"/>
      <c r="L131" s="98"/>
      <c r="M131" s="98"/>
      <c r="N131" s="90"/>
      <c r="O131" s="90"/>
      <c r="P131" s="88"/>
      <c r="Q131" s="90"/>
      <c r="R131" s="90"/>
      <c r="S131" s="90"/>
      <c r="T131" s="119"/>
      <c r="U131" s="83"/>
      <c r="V131" s="82"/>
      <c r="W131" s="82"/>
      <c r="X131" s="82"/>
      <c r="Y131" s="82"/>
      <c r="Z131" s="82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</row>
    <row r="132" spans="1:39" ht="17.25" thickBot="1" thickTop="1">
      <c r="A132" s="120"/>
      <c r="B132" s="130"/>
      <c r="C132" s="98"/>
      <c r="D132" s="143"/>
      <c r="E132" s="130"/>
      <c r="F132" s="91"/>
      <c r="G132" s="90"/>
      <c r="H132" s="86"/>
      <c r="I132" s="90"/>
      <c r="J132" s="88"/>
      <c r="K132" s="134"/>
      <c r="L132" s="91"/>
      <c r="M132" s="131"/>
      <c r="N132" s="86"/>
      <c r="O132" s="90"/>
      <c r="P132" s="88"/>
      <c r="Q132" s="90"/>
      <c r="R132" s="90"/>
      <c r="S132" s="90"/>
      <c r="T132" s="119"/>
      <c r="U132" s="83"/>
      <c r="V132" s="82"/>
      <c r="W132" s="82"/>
      <c r="X132" s="82"/>
      <c r="Y132" s="82"/>
      <c r="Z132" s="82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</row>
    <row r="133" spans="1:39" ht="17.25" thickBot="1" thickTop="1">
      <c r="A133" s="120"/>
      <c r="B133" s="130"/>
      <c r="C133" s="98"/>
      <c r="D133" s="130" t="s">
        <v>24</v>
      </c>
      <c r="E133" s="98"/>
      <c r="F133" s="90"/>
      <c r="G133" s="132" t="s">
        <v>7</v>
      </c>
      <c r="H133" s="183"/>
      <c r="I133" s="184"/>
      <c r="J133" s="86" t="str">
        <f>IF(I133&lt;1," ",IF(H133=4,IF(I133=3,IF(I134=8,"Y","N"),"N"),"N"))</f>
        <v> </v>
      </c>
      <c r="K133" s="98"/>
      <c r="L133" s="90"/>
      <c r="M133" s="134"/>
      <c r="N133" s="88"/>
      <c r="O133" s="90"/>
      <c r="P133" s="88"/>
      <c r="Q133" s="90"/>
      <c r="R133" s="90"/>
      <c r="S133" s="90"/>
      <c r="T133" s="119"/>
      <c r="U133" s="88">
        <f>IF(J133="Y",1,0)</f>
        <v>0</v>
      </c>
      <c r="V133" s="82"/>
      <c r="W133" s="82"/>
      <c r="X133" s="82"/>
      <c r="Y133" s="82"/>
      <c r="Z133" s="82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</row>
    <row r="134" spans="1:39" ht="16.5" thickBot="1" thickTop="1">
      <c r="A134" s="120"/>
      <c r="B134" s="130"/>
      <c r="C134" s="98"/>
      <c r="D134" s="98"/>
      <c r="E134" s="98"/>
      <c r="F134" s="98"/>
      <c r="G134" s="90"/>
      <c r="H134" s="90"/>
      <c r="I134" s="185"/>
      <c r="J134" s="98"/>
      <c r="K134" s="134"/>
      <c r="L134" s="134"/>
      <c r="M134" s="85"/>
      <c r="N134" s="90"/>
      <c r="O134" s="90"/>
      <c r="P134" s="88"/>
      <c r="Q134" s="90"/>
      <c r="R134" s="90"/>
      <c r="S134" s="90"/>
      <c r="T134" s="119"/>
      <c r="U134" s="83"/>
      <c r="V134" s="82"/>
      <c r="W134" s="82"/>
      <c r="X134" s="82"/>
      <c r="Y134" s="82"/>
      <c r="Z134" s="82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</row>
    <row r="135" spans="1:39" ht="17.25" thickBot="1" thickTop="1">
      <c r="A135" s="120"/>
      <c r="B135" s="130"/>
      <c r="C135" s="98"/>
      <c r="D135" s="98"/>
      <c r="E135" s="182"/>
      <c r="F135" s="91"/>
      <c r="G135" s="131"/>
      <c r="H135" s="98"/>
      <c r="I135" s="91"/>
      <c r="J135" s="131"/>
      <c r="K135" s="134"/>
      <c r="L135" s="91"/>
      <c r="M135" s="131"/>
      <c r="N135" s="86"/>
      <c r="O135" s="90"/>
      <c r="P135" s="88"/>
      <c r="Q135" s="90"/>
      <c r="R135" s="90"/>
      <c r="S135" s="90"/>
      <c r="T135" s="119"/>
      <c r="U135" s="83"/>
      <c r="V135" s="82"/>
      <c r="W135" s="82"/>
      <c r="X135" s="82"/>
      <c r="Y135" s="82"/>
      <c r="Z135" s="82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</row>
    <row r="136" spans="1:39" ht="17.25" thickBot="1" thickTop="1">
      <c r="A136" s="120"/>
      <c r="B136" s="130"/>
      <c r="C136" s="98"/>
      <c r="D136" s="130" t="s">
        <v>27</v>
      </c>
      <c r="E136" s="130"/>
      <c r="F136" s="90"/>
      <c r="G136" s="132" t="s">
        <v>7</v>
      </c>
      <c r="H136" s="183"/>
      <c r="I136" s="184"/>
      <c r="J136" s="86" t="str">
        <f>IF(I136&lt;1," ",IF(H136=5,IF(I136=3,IF(I137=8,"Y","N"),"N"),"N"))</f>
        <v> </v>
      </c>
      <c r="K136" s="98"/>
      <c r="L136" s="90"/>
      <c r="M136" s="134"/>
      <c r="N136" s="88"/>
      <c r="O136" s="90"/>
      <c r="P136" s="88"/>
      <c r="Q136" s="90"/>
      <c r="R136" s="90"/>
      <c r="S136" s="90"/>
      <c r="T136" s="119"/>
      <c r="U136" s="88">
        <f>IF(J136="Y",1,0)</f>
        <v>0</v>
      </c>
      <c r="V136" s="82"/>
      <c r="W136" s="82"/>
      <c r="X136" s="82"/>
      <c r="Y136" s="82"/>
      <c r="Z136" s="82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1:39" ht="16.5" thickBot="1" thickTop="1">
      <c r="A137" s="120"/>
      <c r="B137" s="90"/>
      <c r="C137" s="98"/>
      <c r="D137" s="130"/>
      <c r="E137" s="98"/>
      <c r="F137" s="98"/>
      <c r="G137" s="98"/>
      <c r="H137" s="90"/>
      <c r="I137" s="185"/>
      <c r="J137" s="98"/>
      <c r="K137" s="98"/>
      <c r="L137" s="98"/>
      <c r="M137" s="98"/>
      <c r="N137" s="90"/>
      <c r="O137" s="90"/>
      <c r="P137" s="88"/>
      <c r="Q137" s="90"/>
      <c r="R137" s="90"/>
      <c r="S137" s="90"/>
      <c r="T137" s="119"/>
      <c r="U137" s="83"/>
      <c r="V137" s="82"/>
      <c r="W137" s="82"/>
      <c r="X137" s="82"/>
      <c r="Y137" s="82"/>
      <c r="Z137" s="82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1:39" ht="17.25" thickBot="1" thickTop="1">
      <c r="A138" s="120"/>
      <c r="B138" s="130"/>
      <c r="C138" s="98"/>
      <c r="D138" s="98"/>
      <c r="E138" s="130"/>
      <c r="F138" s="91"/>
      <c r="G138" s="131"/>
      <c r="H138" s="86"/>
      <c r="I138" s="90"/>
      <c r="J138" s="88"/>
      <c r="K138" s="134"/>
      <c r="L138" s="91"/>
      <c r="M138" s="131"/>
      <c r="N138" s="86"/>
      <c r="O138" s="90"/>
      <c r="P138" s="88"/>
      <c r="Q138" s="90"/>
      <c r="R138" s="90"/>
      <c r="S138" s="90"/>
      <c r="T138" s="119"/>
      <c r="U138" s="83"/>
      <c r="V138" s="82"/>
      <c r="W138" s="82"/>
      <c r="X138" s="82"/>
      <c r="Y138" s="82"/>
      <c r="Z138" s="82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</row>
    <row r="139" spans="1:39" ht="17.25" thickBot="1" thickTop="1">
      <c r="A139" s="120"/>
      <c r="B139" s="130"/>
      <c r="C139" s="98"/>
      <c r="D139" s="130" t="s">
        <v>28</v>
      </c>
      <c r="E139" s="98"/>
      <c r="F139" s="90"/>
      <c r="G139" s="132" t="s">
        <v>7</v>
      </c>
      <c r="H139" s="183"/>
      <c r="I139" s="184"/>
      <c r="J139" s="86" t="str">
        <f>IF(I139&lt;1," ",IF(H139=1,IF(I139=7,IF(I140=8,"Y","N"),"N"),"N"))</f>
        <v> </v>
      </c>
      <c r="K139" s="98"/>
      <c r="L139" s="90"/>
      <c r="M139" s="134"/>
      <c r="N139" s="88"/>
      <c r="O139" s="90"/>
      <c r="P139" s="88"/>
      <c r="Q139" s="90"/>
      <c r="R139" s="90"/>
      <c r="S139" s="90"/>
      <c r="T139" s="119"/>
      <c r="U139" s="88">
        <f>IF(J139="Y",1,0)</f>
        <v>0</v>
      </c>
      <c r="V139" s="82"/>
      <c r="W139" s="82"/>
      <c r="X139" s="82"/>
      <c r="Y139" s="82"/>
      <c r="Z139" s="82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1:39" ht="16.5" thickBot="1" thickTop="1">
      <c r="A140" s="120"/>
      <c r="B140" s="130"/>
      <c r="C140" s="98"/>
      <c r="D140" s="98"/>
      <c r="E140" s="98"/>
      <c r="F140" s="98"/>
      <c r="G140" s="98"/>
      <c r="H140" s="90"/>
      <c r="I140" s="185"/>
      <c r="J140" s="98"/>
      <c r="K140" s="98"/>
      <c r="L140" s="98"/>
      <c r="M140" s="98"/>
      <c r="N140" s="90"/>
      <c r="O140" s="90"/>
      <c r="P140" s="88"/>
      <c r="Q140" s="90"/>
      <c r="R140" s="90"/>
      <c r="S140" s="90"/>
      <c r="T140" s="119"/>
      <c r="U140" s="83"/>
      <c r="V140" s="82"/>
      <c r="W140" s="82"/>
      <c r="X140" s="82"/>
      <c r="Y140" s="82"/>
      <c r="Z140" s="82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1:39" ht="15.75" thickTop="1">
      <c r="A141" s="181"/>
      <c r="B141" s="130"/>
      <c r="C141" s="98"/>
      <c r="D141" s="98"/>
      <c r="E141" s="130"/>
      <c r="F141" s="98"/>
      <c r="G141" s="98"/>
      <c r="H141" s="98"/>
      <c r="I141" s="98"/>
      <c r="J141" s="98"/>
      <c r="K141" s="98"/>
      <c r="L141" s="134"/>
      <c r="M141" s="98"/>
      <c r="N141" s="90"/>
      <c r="O141" s="90"/>
      <c r="P141" s="88"/>
      <c r="Q141" s="90"/>
      <c r="R141" s="90"/>
      <c r="S141" s="90"/>
      <c r="T141" s="119"/>
      <c r="U141" s="83"/>
      <c r="V141" s="82"/>
      <c r="W141" s="82"/>
      <c r="X141" s="82"/>
      <c r="Y141" s="82"/>
      <c r="Z141" s="82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1:39" ht="15.75">
      <c r="A142" s="129">
        <v>8</v>
      </c>
      <c r="B142" s="91" t="s">
        <v>40</v>
      </c>
      <c r="C142" s="87"/>
      <c r="D142" s="87"/>
      <c r="E142" s="87"/>
      <c r="F142" s="87"/>
      <c r="G142" s="87"/>
      <c r="H142" s="87"/>
      <c r="I142" s="87"/>
      <c r="J142" s="87"/>
      <c r="K142" s="187"/>
      <c r="L142" s="187"/>
      <c r="M142" s="87"/>
      <c r="N142" s="91"/>
      <c r="O142" s="91"/>
      <c r="P142" s="188"/>
      <c r="Q142" s="91"/>
      <c r="R142" s="90"/>
      <c r="S142" s="90"/>
      <c r="T142" s="119"/>
      <c r="U142" s="83"/>
      <c r="V142" s="82"/>
      <c r="W142" s="82"/>
      <c r="X142" s="82"/>
      <c r="Y142" s="82"/>
      <c r="Z142" s="82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</row>
    <row r="143" spans="1:39" ht="15.75">
      <c r="A143" s="120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188"/>
      <c r="Q143" s="91"/>
      <c r="R143" s="90"/>
      <c r="S143" s="90"/>
      <c r="T143" s="119"/>
      <c r="U143" s="83"/>
      <c r="V143" s="82"/>
      <c r="W143" s="82"/>
      <c r="X143" s="82"/>
      <c r="Y143" s="82"/>
      <c r="Z143" s="82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1:39" ht="16.5" thickBot="1">
      <c r="A144" s="118"/>
      <c r="B144" s="189" t="s">
        <v>2</v>
      </c>
      <c r="C144" s="91" t="s">
        <v>41</v>
      </c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188"/>
      <c r="Q144" s="91"/>
      <c r="R144" s="90"/>
      <c r="S144" s="90"/>
      <c r="T144" s="119"/>
      <c r="U144" s="83"/>
      <c r="V144" s="82"/>
      <c r="W144" s="82"/>
      <c r="X144" s="82"/>
      <c r="Y144" s="82"/>
      <c r="Z144" s="82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1:39" ht="16.5" thickTop="1">
      <c r="A145" s="120"/>
      <c r="B145" s="91"/>
      <c r="C145" s="91"/>
      <c r="D145" s="91"/>
      <c r="E145" s="91"/>
      <c r="F145" s="91"/>
      <c r="G145" s="91"/>
      <c r="H145" s="113"/>
      <c r="I145" s="86" t="str">
        <f>IF(H145&lt;1," ",IF(G145&lt;1,IF(H145=3,IF(H146=5,"Y","N"),"N"),"N"))</f>
        <v> </v>
      </c>
      <c r="J145" s="91"/>
      <c r="K145" s="91"/>
      <c r="L145" s="91"/>
      <c r="M145" s="91"/>
      <c r="N145" s="91"/>
      <c r="O145" s="91"/>
      <c r="P145" s="188"/>
      <c r="Q145" s="91"/>
      <c r="R145" s="90"/>
      <c r="S145" s="90"/>
      <c r="T145" s="119"/>
      <c r="U145" s="88">
        <f>IF(I145="Y",1,0)</f>
        <v>0</v>
      </c>
      <c r="V145" s="82"/>
      <c r="W145" s="82"/>
      <c r="X145" s="82"/>
      <c r="Y145" s="82"/>
      <c r="Z145" s="82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1:39" ht="16.5" thickBot="1">
      <c r="A146" s="120"/>
      <c r="B146" s="91"/>
      <c r="C146" s="91"/>
      <c r="D146" s="91"/>
      <c r="E146" s="91"/>
      <c r="F146" s="91"/>
      <c r="G146" s="91"/>
      <c r="H146" s="110"/>
      <c r="I146" s="98"/>
      <c r="J146" s="91"/>
      <c r="K146" s="91"/>
      <c r="L146" s="91"/>
      <c r="M146" s="91"/>
      <c r="N146" s="91"/>
      <c r="O146" s="91"/>
      <c r="P146" s="188"/>
      <c r="Q146" s="91"/>
      <c r="R146" s="90"/>
      <c r="S146" s="90"/>
      <c r="T146" s="119"/>
      <c r="U146" s="83"/>
      <c r="V146" s="82"/>
      <c r="W146" s="82"/>
      <c r="X146" s="82"/>
      <c r="Y146" s="82"/>
      <c r="Z146" s="82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1:39" ht="17.25" thickBot="1" thickTop="1">
      <c r="A147" s="120"/>
      <c r="B147" s="189" t="s">
        <v>23</v>
      </c>
      <c r="C147" s="91" t="s">
        <v>42</v>
      </c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188"/>
      <c r="Q147" s="91"/>
      <c r="R147" s="90"/>
      <c r="S147" s="90"/>
      <c r="T147" s="119"/>
      <c r="U147" s="83"/>
      <c r="V147" s="82"/>
      <c r="W147" s="82"/>
      <c r="X147" s="82"/>
      <c r="Y147" s="82"/>
      <c r="Z147" s="82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1:39" ht="16.5" thickTop="1">
      <c r="A148" s="120"/>
      <c r="B148" s="189"/>
      <c r="C148" s="91"/>
      <c r="D148" s="91"/>
      <c r="E148" s="91"/>
      <c r="F148" s="91"/>
      <c r="G148" s="91"/>
      <c r="H148" s="113"/>
      <c r="I148" s="86" t="str">
        <f>IF(H148&lt;1," ",IF(G148&lt;1,IF(H148=2,IF(H149=5,"Y","N"),"N"),"N"))</f>
        <v> </v>
      </c>
      <c r="J148" s="91"/>
      <c r="K148" s="91"/>
      <c r="L148" s="91"/>
      <c r="M148" s="91"/>
      <c r="N148" s="91"/>
      <c r="O148" s="91"/>
      <c r="P148" s="188"/>
      <c r="Q148" s="91"/>
      <c r="R148" s="90"/>
      <c r="S148" s="90"/>
      <c r="T148" s="119"/>
      <c r="U148" s="88">
        <f>IF(I148="Y",1,0)</f>
        <v>0</v>
      </c>
      <c r="V148" s="82"/>
      <c r="W148" s="82"/>
      <c r="X148" s="82"/>
      <c r="Y148" s="82"/>
      <c r="Z148" s="82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1:39" ht="16.5" thickBot="1">
      <c r="A149" s="144"/>
      <c r="B149" s="148"/>
      <c r="C149" s="148"/>
      <c r="D149" s="148"/>
      <c r="E149" s="148"/>
      <c r="F149" s="148"/>
      <c r="G149" s="148"/>
      <c r="H149" s="110"/>
      <c r="I149" s="146"/>
      <c r="J149" s="148"/>
      <c r="K149" s="148"/>
      <c r="L149" s="148"/>
      <c r="M149" s="148"/>
      <c r="N149" s="148"/>
      <c r="O149" s="148"/>
      <c r="P149" s="190"/>
      <c r="Q149" s="148"/>
      <c r="R149" s="105"/>
      <c r="S149" s="105"/>
      <c r="T149" s="150"/>
      <c r="U149" s="83"/>
      <c r="V149" s="82"/>
      <c r="W149" s="82"/>
      <c r="X149" s="82"/>
      <c r="Y149" s="82"/>
      <c r="Z149" s="82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1:39" ht="16.5" thickTop="1">
      <c r="A150" s="151">
        <v>9</v>
      </c>
      <c r="B150" s="154" t="s">
        <v>43</v>
      </c>
      <c r="C150" s="191"/>
      <c r="D150" s="192"/>
      <c r="E150" s="96"/>
      <c r="F150" s="96"/>
      <c r="G150" s="96"/>
      <c r="H150" s="96"/>
      <c r="I150" s="96"/>
      <c r="J150" s="193"/>
      <c r="K150" s="154"/>
      <c r="L150" s="154"/>
      <c r="M150" s="154"/>
      <c r="N150" s="154"/>
      <c r="O150" s="154"/>
      <c r="P150" s="194"/>
      <c r="Q150" s="154"/>
      <c r="R150" s="106"/>
      <c r="S150" s="106"/>
      <c r="T150" s="156"/>
      <c r="U150" s="83"/>
      <c r="V150" s="82"/>
      <c r="W150" s="82"/>
      <c r="X150" s="82"/>
      <c r="Y150" s="82"/>
      <c r="Z150" s="82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1:39" ht="15.75">
      <c r="A151" s="120"/>
      <c r="B151" s="91"/>
      <c r="C151" s="91"/>
      <c r="D151" s="91"/>
      <c r="E151" s="91"/>
      <c r="F151" s="91"/>
      <c r="G151" s="91"/>
      <c r="H151" s="91"/>
      <c r="I151" s="91"/>
      <c r="J151" s="195"/>
      <c r="K151" s="91"/>
      <c r="L151" s="91"/>
      <c r="M151" s="91"/>
      <c r="N151" s="91"/>
      <c r="O151" s="91"/>
      <c r="P151" s="188"/>
      <c r="Q151" s="91"/>
      <c r="R151" s="90"/>
      <c r="S151" s="90"/>
      <c r="T151" s="119"/>
      <c r="U151" s="83"/>
      <c r="V151" s="82"/>
      <c r="W151" s="82"/>
      <c r="X151" s="82"/>
      <c r="Y151" s="82"/>
      <c r="Z151" s="82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1:39" ht="15.75">
      <c r="A152" s="120"/>
      <c r="B152" s="91" t="s">
        <v>44</v>
      </c>
      <c r="C152" s="196"/>
      <c r="D152" s="91"/>
      <c r="E152" s="182"/>
      <c r="F152" s="87"/>
      <c r="G152" s="87"/>
      <c r="H152" s="87"/>
      <c r="I152" s="87"/>
      <c r="J152" s="195"/>
      <c r="K152" s="91"/>
      <c r="L152" s="91"/>
      <c r="M152" s="91"/>
      <c r="N152" s="91"/>
      <c r="O152" s="91"/>
      <c r="P152" s="188"/>
      <c r="Q152" s="91"/>
      <c r="R152" s="90"/>
      <c r="S152" s="90"/>
      <c r="T152" s="119"/>
      <c r="U152" s="83"/>
      <c r="V152" s="82"/>
      <c r="W152" s="82"/>
      <c r="X152" s="82"/>
      <c r="Y152" s="82"/>
      <c r="Z152" s="82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1:39" ht="16.5" thickBot="1">
      <c r="A153" s="120"/>
      <c r="B153" s="91" t="s">
        <v>81</v>
      </c>
      <c r="C153" s="91"/>
      <c r="D153" s="91"/>
      <c r="E153" s="91"/>
      <c r="F153" s="91"/>
      <c r="G153" s="91"/>
      <c r="H153" s="91"/>
      <c r="I153" s="91"/>
      <c r="J153" s="195"/>
      <c r="K153" s="91"/>
      <c r="L153" s="91"/>
      <c r="M153" s="91"/>
      <c r="N153" s="91"/>
      <c r="O153" s="91"/>
      <c r="P153" s="188"/>
      <c r="Q153" s="91"/>
      <c r="R153" s="197"/>
      <c r="S153" s="90"/>
      <c r="T153" s="119"/>
      <c r="U153" s="83"/>
      <c r="V153" s="82"/>
      <c r="W153" s="82"/>
      <c r="X153" s="82"/>
      <c r="Y153" s="82"/>
      <c r="Z153" s="82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1:39" ht="16.5" thickBot="1">
      <c r="A154" s="120"/>
      <c r="B154" s="91"/>
      <c r="C154" s="91"/>
      <c r="D154" s="91"/>
      <c r="E154" s="91"/>
      <c r="F154" s="91"/>
      <c r="G154" s="90"/>
      <c r="H154" s="131"/>
      <c r="I154" s="86"/>
      <c r="J154" s="195"/>
      <c r="K154" s="91"/>
      <c r="L154" s="114"/>
      <c r="M154" s="86" t="str">
        <f>IF(L154&lt;1," ",IF(L154=1.778,"Y","N"))</f>
        <v> </v>
      </c>
      <c r="N154" s="91"/>
      <c r="O154" s="91"/>
      <c r="P154" s="188"/>
      <c r="Q154" s="91"/>
      <c r="R154" s="197"/>
      <c r="S154" s="90"/>
      <c r="T154" s="119"/>
      <c r="U154" s="88"/>
      <c r="V154" s="82"/>
      <c r="W154" s="82"/>
      <c r="X154" s="82"/>
      <c r="Y154" s="82"/>
      <c r="Z154" s="82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1:39" ht="15.75">
      <c r="A155" s="120"/>
      <c r="B155" s="91"/>
      <c r="C155" s="196"/>
      <c r="D155" s="91"/>
      <c r="E155" s="87"/>
      <c r="F155" s="87"/>
      <c r="G155" s="90"/>
      <c r="H155" s="134"/>
      <c r="I155" s="98"/>
      <c r="J155" s="195"/>
      <c r="K155" s="91"/>
      <c r="L155" s="91"/>
      <c r="M155" s="91"/>
      <c r="N155" s="91"/>
      <c r="O155" s="91"/>
      <c r="P155" s="188"/>
      <c r="Q155" s="91"/>
      <c r="R155" s="197"/>
      <c r="S155" s="90"/>
      <c r="T155" s="119"/>
      <c r="U155" s="83"/>
      <c r="V155" s="82"/>
      <c r="W155" s="82"/>
      <c r="X155" s="82"/>
      <c r="Y155" s="82"/>
      <c r="Z155" s="82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</row>
    <row r="156" spans="1:39" ht="15.75">
      <c r="A156" s="120"/>
      <c r="B156" s="91"/>
      <c r="C156" s="91"/>
      <c r="D156" s="91"/>
      <c r="E156" s="91"/>
      <c r="F156" s="91"/>
      <c r="G156" s="91"/>
      <c r="H156" s="90"/>
      <c r="I156" s="90"/>
      <c r="J156" s="195"/>
      <c r="K156" s="91"/>
      <c r="L156" s="91"/>
      <c r="M156" s="91"/>
      <c r="N156" s="91"/>
      <c r="O156" s="91"/>
      <c r="P156" s="188"/>
      <c r="Q156" s="91"/>
      <c r="R156" s="197"/>
      <c r="S156" s="90"/>
      <c r="T156" s="119"/>
      <c r="U156" s="83"/>
      <c r="V156" s="82"/>
      <c r="W156" s="82"/>
      <c r="X156" s="82"/>
      <c r="Y156" s="82"/>
      <c r="Z156" s="82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1:39" ht="15.75">
      <c r="A157" s="129">
        <v>10</v>
      </c>
      <c r="B157" s="91" t="s">
        <v>45</v>
      </c>
      <c r="C157" s="196"/>
      <c r="D157" s="91"/>
      <c r="E157" s="87"/>
      <c r="F157" s="87"/>
      <c r="G157" s="87"/>
      <c r="H157" s="87"/>
      <c r="I157" s="87"/>
      <c r="J157" s="195"/>
      <c r="K157" s="91"/>
      <c r="L157" s="91"/>
      <c r="M157" s="91"/>
      <c r="N157" s="91"/>
      <c r="O157" s="91"/>
      <c r="P157" s="188"/>
      <c r="Q157" s="91"/>
      <c r="R157" s="197"/>
      <c r="S157" s="90"/>
      <c r="T157" s="119"/>
      <c r="U157" s="83"/>
      <c r="V157" s="82"/>
      <c r="W157" s="82"/>
      <c r="X157" s="82"/>
      <c r="Y157" s="82"/>
      <c r="Z157" s="82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</row>
    <row r="158" spans="1:39" ht="15.75">
      <c r="A158" s="120"/>
      <c r="B158" s="91" t="s">
        <v>46</v>
      </c>
      <c r="C158" s="91"/>
      <c r="D158" s="91"/>
      <c r="E158" s="91"/>
      <c r="F158" s="91"/>
      <c r="G158" s="91"/>
      <c r="H158" s="91"/>
      <c r="I158" s="91"/>
      <c r="J158" s="195"/>
      <c r="K158" s="91"/>
      <c r="L158" s="91"/>
      <c r="M158" s="91"/>
      <c r="N158" s="91"/>
      <c r="O158" s="91"/>
      <c r="P158" s="188"/>
      <c r="Q158" s="91"/>
      <c r="R158" s="90"/>
      <c r="S158" s="90"/>
      <c r="T158" s="119"/>
      <c r="U158" s="83"/>
      <c r="V158" s="82"/>
      <c r="W158" s="82"/>
      <c r="X158" s="82"/>
      <c r="Y158" s="82"/>
      <c r="Z158" s="82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</row>
    <row r="159" spans="1:39" ht="15.75">
      <c r="A159" s="120"/>
      <c r="B159" s="91"/>
      <c r="C159" s="196"/>
      <c r="D159" s="91"/>
      <c r="E159" s="87"/>
      <c r="F159" s="87"/>
      <c r="G159" s="87"/>
      <c r="H159" s="87"/>
      <c r="I159" s="87"/>
      <c r="J159" s="195"/>
      <c r="K159" s="91"/>
      <c r="L159" s="91"/>
      <c r="M159" s="91"/>
      <c r="N159" s="91"/>
      <c r="O159" s="91"/>
      <c r="P159" s="188"/>
      <c r="Q159" s="91"/>
      <c r="R159" s="90"/>
      <c r="S159" s="90"/>
      <c r="T159" s="119"/>
      <c r="U159" s="83"/>
      <c r="V159" s="82"/>
      <c r="W159" s="82"/>
      <c r="X159" s="82"/>
      <c r="Y159" s="82"/>
      <c r="Z159" s="82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</row>
    <row r="160" spans="1:39" ht="16.5" thickBot="1">
      <c r="A160" s="120"/>
      <c r="B160" s="189" t="s">
        <v>2</v>
      </c>
      <c r="C160" s="91" t="s">
        <v>47</v>
      </c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188"/>
      <c r="Q160" s="91"/>
      <c r="R160" s="90"/>
      <c r="S160" s="90"/>
      <c r="T160" s="119"/>
      <c r="U160" s="83"/>
      <c r="V160" s="82"/>
      <c r="W160" s="82"/>
      <c r="X160" s="82"/>
      <c r="Y160" s="82"/>
      <c r="Z160" s="82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</row>
    <row r="161" spans="1:39" ht="16.5" thickBot="1">
      <c r="A161" s="120"/>
      <c r="B161" s="91"/>
      <c r="C161" s="91"/>
      <c r="D161" s="91"/>
      <c r="E161" s="91"/>
      <c r="F161" s="91"/>
      <c r="G161" s="91"/>
      <c r="H161" s="131"/>
      <c r="I161" s="86"/>
      <c r="J161" s="91"/>
      <c r="K161" s="114"/>
      <c r="L161" s="91" t="s">
        <v>51</v>
      </c>
      <c r="M161" s="85" t="str">
        <f>IF(K161&lt;0.01," ",IF(K161=100,"Y","N"))</f>
        <v> </v>
      </c>
      <c r="N161" s="91"/>
      <c r="O161" s="91"/>
      <c r="P161" s="188"/>
      <c r="Q161" s="91"/>
      <c r="R161" s="90"/>
      <c r="S161" s="90"/>
      <c r="T161" s="119"/>
      <c r="U161" s="88">
        <f>IF(M161="Y",1,0)</f>
        <v>0</v>
      </c>
      <c r="V161" s="82"/>
      <c r="W161" s="82"/>
      <c r="X161" s="82"/>
      <c r="Y161" s="82"/>
      <c r="Z161" s="82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</row>
    <row r="162" spans="1:39" ht="15.75">
      <c r="A162" s="120"/>
      <c r="B162" s="91"/>
      <c r="C162" s="91"/>
      <c r="D162" s="91"/>
      <c r="E162" s="91"/>
      <c r="F162" s="91"/>
      <c r="G162" s="91"/>
      <c r="H162" s="134"/>
      <c r="I162" s="98"/>
      <c r="J162" s="91"/>
      <c r="K162" s="91"/>
      <c r="L162" s="91"/>
      <c r="M162" s="91"/>
      <c r="N162" s="91"/>
      <c r="O162" s="91"/>
      <c r="P162" s="188"/>
      <c r="Q162" s="91"/>
      <c r="R162" s="90"/>
      <c r="S162" s="90"/>
      <c r="T162" s="119"/>
      <c r="U162" s="83"/>
      <c r="V162" s="82"/>
      <c r="W162" s="82"/>
      <c r="X162" s="82"/>
      <c r="Y162" s="82"/>
      <c r="Z162" s="82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</row>
    <row r="163" spans="1:39" ht="16.5" thickBot="1">
      <c r="A163" s="120"/>
      <c r="B163" s="189" t="s">
        <v>23</v>
      </c>
      <c r="C163" s="91" t="s">
        <v>48</v>
      </c>
      <c r="D163" s="91"/>
      <c r="E163" s="91"/>
      <c r="F163" s="91"/>
      <c r="G163" s="91"/>
      <c r="H163" s="91"/>
      <c r="I163" s="91"/>
      <c r="J163" s="91"/>
      <c r="K163" s="91"/>
      <c r="L163" s="180"/>
      <c r="M163" s="91"/>
      <c r="N163" s="195"/>
      <c r="O163" s="87"/>
      <c r="P163" s="188"/>
      <c r="Q163" s="91"/>
      <c r="R163" s="90"/>
      <c r="S163" s="90"/>
      <c r="T163" s="119"/>
      <c r="U163" s="83"/>
      <c r="V163" s="82"/>
      <c r="W163" s="82"/>
      <c r="X163" s="82"/>
      <c r="Y163" s="82"/>
      <c r="Z163" s="82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</row>
    <row r="164" spans="1:39" ht="16.5" thickBot="1">
      <c r="A164" s="120"/>
      <c r="B164" s="91"/>
      <c r="C164" s="91"/>
      <c r="D164" s="91"/>
      <c r="E164" s="91"/>
      <c r="F164" s="91"/>
      <c r="G164" s="91"/>
      <c r="H164" s="131"/>
      <c r="I164" s="86"/>
      <c r="J164" s="91"/>
      <c r="K164" s="114"/>
      <c r="L164" s="91" t="s">
        <v>51</v>
      </c>
      <c r="M164" s="85" t="str">
        <f>IF(K164&lt;0.01," ",IF(K164=350,"Y","N"))</f>
        <v> </v>
      </c>
      <c r="N164" s="91"/>
      <c r="O164" s="91"/>
      <c r="P164" s="188"/>
      <c r="Q164" s="91"/>
      <c r="R164" s="90"/>
      <c r="S164" s="90"/>
      <c r="T164" s="119"/>
      <c r="U164" s="88">
        <f>IF(M164="Y",1,0)</f>
        <v>0</v>
      </c>
      <c r="V164" s="82"/>
      <c r="W164" s="82"/>
      <c r="X164" s="82"/>
      <c r="Y164" s="82"/>
      <c r="Z164" s="82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</row>
    <row r="165" spans="1:39" ht="15.75">
      <c r="A165" s="120"/>
      <c r="B165" s="91"/>
      <c r="C165" s="91"/>
      <c r="D165" s="91"/>
      <c r="E165" s="91"/>
      <c r="F165" s="91"/>
      <c r="G165" s="91"/>
      <c r="H165" s="134"/>
      <c r="I165" s="98"/>
      <c r="J165" s="91"/>
      <c r="K165" s="91"/>
      <c r="L165" s="91"/>
      <c r="M165" s="91"/>
      <c r="N165" s="91"/>
      <c r="O165" s="91"/>
      <c r="P165" s="188"/>
      <c r="Q165" s="91"/>
      <c r="R165" s="90"/>
      <c r="S165" s="90"/>
      <c r="T165" s="119"/>
      <c r="U165" s="83"/>
      <c r="V165" s="82"/>
      <c r="W165" s="82"/>
      <c r="X165" s="82"/>
      <c r="Y165" s="82"/>
      <c r="Z165" s="82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</row>
    <row r="166" spans="1:39" ht="16.5" thickBot="1">
      <c r="A166" s="120"/>
      <c r="B166" s="189" t="s">
        <v>5</v>
      </c>
      <c r="C166" s="91" t="s">
        <v>49</v>
      </c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188"/>
      <c r="Q166" s="91"/>
      <c r="R166" s="90"/>
      <c r="S166" s="90"/>
      <c r="T166" s="119"/>
      <c r="U166" s="83"/>
      <c r="V166" s="82"/>
      <c r="W166" s="82"/>
      <c r="X166" s="82"/>
      <c r="Y166" s="82"/>
      <c r="Z166" s="82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</row>
    <row r="167" spans="1:39" ht="16.5" thickTop="1">
      <c r="A167" s="120"/>
      <c r="B167" s="189"/>
      <c r="C167" s="91"/>
      <c r="D167" s="91"/>
      <c r="E167" s="91"/>
      <c r="F167" s="91"/>
      <c r="G167" s="91"/>
      <c r="H167" s="113"/>
      <c r="I167" s="86" t="str">
        <f>IF(H167&lt;1," ",IF(H167=2,IF(H168=7,"Y","N"),"N"))</f>
        <v> </v>
      </c>
      <c r="J167" s="91"/>
      <c r="K167" s="91"/>
      <c r="L167" s="91"/>
      <c r="M167" s="91"/>
      <c r="N167" s="91"/>
      <c r="O167" s="91"/>
      <c r="P167" s="188"/>
      <c r="Q167" s="91"/>
      <c r="R167" s="90"/>
      <c r="S167" s="90"/>
      <c r="T167" s="119"/>
      <c r="U167" s="88">
        <f>IF(I167="Y",1,0)</f>
        <v>0</v>
      </c>
      <c r="V167" s="82"/>
      <c r="W167" s="82"/>
      <c r="X167" s="82"/>
      <c r="Y167" s="82"/>
      <c r="Z167" s="82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</row>
    <row r="168" spans="1:39" ht="16.5" thickBot="1">
      <c r="A168" s="120"/>
      <c r="B168" s="91"/>
      <c r="C168" s="91"/>
      <c r="D168" s="91"/>
      <c r="E168" s="91"/>
      <c r="F168" s="91"/>
      <c r="G168" s="91"/>
      <c r="H168" s="110"/>
      <c r="I168" s="98"/>
      <c r="J168" s="91"/>
      <c r="K168" s="91"/>
      <c r="L168" s="91"/>
      <c r="M168" s="91"/>
      <c r="N168" s="91"/>
      <c r="O168" s="91"/>
      <c r="P168" s="91"/>
      <c r="Q168" s="91"/>
      <c r="R168" s="90"/>
      <c r="S168" s="90"/>
      <c r="T168" s="119"/>
      <c r="U168" s="83"/>
      <c r="V168" s="82"/>
      <c r="W168" s="82"/>
      <c r="X168" s="82"/>
      <c r="Y168" s="82"/>
      <c r="Z168" s="82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</row>
    <row r="169" spans="1:39" ht="16.5" thickTop="1">
      <c r="A169" s="120"/>
      <c r="B169" s="189" t="s">
        <v>24</v>
      </c>
      <c r="C169" s="91" t="s">
        <v>50</v>
      </c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0"/>
      <c r="S169" s="90"/>
      <c r="T169" s="119"/>
      <c r="U169" s="83"/>
      <c r="V169" s="82"/>
      <c r="W169" s="82"/>
      <c r="X169" s="82"/>
      <c r="Y169" s="82"/>
      <c r="Z169" s="82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</row>
    <row r="170" spans="1:39" ht="16.5" thickBot="1">
      <c r="A170" s="120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0"/>
      <c r="S170" s="90"/>
      <c r="T170" s="119"/>
      <c r="U170" s="83"/>
      <c r="V170" s="82"/>
      <c r="W170" s="82"/>
      <c r="X170" s="82"/>
      <c r="Y170" s="82"/>
      <c r="Z170" s="82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</row>
    <row r="171" spans="1:39" ht="16.5" thickBot="1">
      <c r="A171" s="118"/>
      <c r="B171" s="91"/>
      <c r="C171" s="91"/>
      <c r="D171" s="91"/>
      <c r="E171" s="91"/>
      <c r="F171" s="90"/>
      <c r="G171" s="91"/>
      <c r="H171" s="91"/>
      <c r="I171" s="91"/>
      <c r="J171" s="91"/>
      <c r="K171" s="114"/>
      <c r="L171" s="91" t="s">
        <v>51</v>
      </c>
      <c r="M171" s="85" t="str">
        <f>IF(K171&lt;0.01," ",IF(K171=300,"Y","N"))</f>
        <v> </v>
      </c>
      <c r="N171" s="91"/>
      <c r="O171" s="91"/>
      <c r="P171" s="91"/>
      <c r="Q171" s="91"/>
      <c r="R171" s="90"/>
      <c r="S171" s="90"/>
      <c r="T171" s="119"/>
      <c r="U171" s="88">
        <f>IF(M171="Y",1,0)</f>
        <v>0</v>
      </c>
      <c r="V171" s="82"/>
      <c r="W171" s="82"/>
      <c r="X171" s="82"/>
      <c r="Y171" s="82"/>
      <c r="Z171" s="82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</row>
    <row r="172" spans="1:39" ht="16.5" thickBot="1">
      <c r="A172" s="198"/>
      <c r="B172" s="199"/>
      <c r="C172" s="199"/>
      <c r="D172" s="199"/>
      <c r="E172" s="199"/>
      <c r="F172" s="199"/>
      <c r="G172" s="199"/>
      <c r="H172" s="199"/>
      <c r="I172" s="199"/>
      <c r="J172" s="200"/>
      <c r="K172" s="199"/>
      <c r="L172" s="199"/>
      <c r="M172" s="199"/>
      <c r="N172" s="199"/>
      <c r="O172" s="199"/>
      <c r="P172" s="199"/>
      <c r="Q172" s="199"/>
      <c r="R172" s="201"/>
      <c r="S172" s="201"/>
      <c r="T172" s="202"/>
      <c r="U172" s="83">
        <f>SUM(U26:U171)</f>
        <v>0</v>
      </c>
      <c r="V172" s="82"/>
      <c r="W172" s="82"/>
      <c r="X172" s="82"/>
      <c r="Y172" s="82"/>
      <c r="Z172" s="82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</row>
    <row r="173" spans="1:39" ht="15.75">
      <c r="A173" s="203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82"/>
      <c r="S173" s="82"/>
      <c r="T173" s="82"/>
      <c r="U173" s="82"/>
      <c r="V173" s="82"/>
      <c r="W173" s="82"/>
      <c r="X173" s="82"/>
      <c r="Y173" s="82"/>
      <c r="Z173" s="82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</row>
    <row r="174" spans="1:26" ht="12.75">
      <c r="A174" s="204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ht="12.75">
      <c r="A175" s="204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spans="1:26" ht="12.75">
      <c r="A176" s="204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 ht="12.75">
      <c r="A177" s="204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 ht="12.75">
      <c r="A178" s="204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 spans="1:26" ht="12.75">
      <c r="A179" s="204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spans="1:26" ht="12.75">
      <c r="A180" s="204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 spans="1:26" ht="12.75">
      <c r="A181" s="204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spans="1:26" ht="12.75">
      <c r="A182" s="204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</row>
    <row r="183" spans="1:26" ht="12.75">
      <c r="A183" s="204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</row>
    <row r="184" spans="1:26" ht="12.75">
      <c r="A184" s="204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spans="1:26" ht="12.75">
      <c r="A185" s="204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</row>
    <row r="186" spans="1:26" ht="12.75">
      <c r="A186" s="204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</row>
    <row r="187" spans="1:26" ht="12.75">
      <c r="A187" s="204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</row>
    <row r="188" spans="1:26" ht="12.75">
      <c r="A188" s="204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</row>
    <row r="189" spans="1:26" ht="12.75">
      <c r="A189" s="204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</row>
    <row r="190" spans="1:26" ht="12.75">
      <c r="A190" s="204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</row>
    <row r="191" spans="1:26" ht="12.75">
      <c r="A191" s="204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2" spans="1:26" ht="12.75">
      <c r="A192" s="204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</row>
    <row r="193" spans="1:26" ht="12.75">
      <c r="A193" s="204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</row>
    <row r="194" spans="1:26" ht="12.75">
      <c r="A194" s="204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</row>
    <row r="195" spans="1:26" ht="12.75">
      <c r="A195" s="204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</row>
    <row r="196" spans="1:26" ht="12.75">
      <c r="A196" s="204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 spans="1:26" ht="12.75">
      <c r="A197" s="204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 spans="1:26" ht="12.75">
      <c r="A198" s="204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 spans="1:26" ht="12.75">
      <c r="A199" s="204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</row>
    <row r="200" spans="1:26" ht="12.75">
      <c r="A200" s="204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</row>
    <row r="201" spans="1:26" ht="12.75">
      <c r="A201" s="204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</row>
    <row r="202" spans="1:26" ht="12.75">
      <c r="A202" s="204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</row>
  </sheetData>
  <sheetProtection password="DC3F" sheet="1" objects="1" scenarios="1"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5"/>
  <headerFooter alignWithMargins="0">
    <oddFooter>&amp;LFraction &amp; Decimal Revision&amp;CLes Quennevais School&amp;RCreated by
D John</oddFooter>
  </headerFooter>
  <rowBreaks count="4" manualBreakCount="4">
    <brk id="50" max="19" man="1"/>
    <brk id="93" max="19" man="1"/>
    <brk id="149" max="19" man="1"/>
    <brk id="172" max="255" man="1"/>
  </rowBreaks>
  <colBreaks count="1" manualBreakCount="1">
    <brk id="20" max="65535" man="1"/>
  </colBreaks>
  <drawing r:id="rId24"/>
  <legacyDrawing r:id="rId23"/>
  <oleObjects>
    <oleObject progId="Word.Picture.8" shapeId="235195" r:id="rId1"/>
    <oleObject progId="Equation.3" shapeId="235194" r:id="rId2"/>
    <oleObject progId="Equation.3" shapeId="235193" r:id="rId3"/>
    <oleObject progId="Equation.3" shapeId="235192" r:id="rId4"/>
    <oleObject progId="Equation.3" shapeId="235191" r:id="rId5"/>
    <oleObject progId="Equation.3" shapeId="235190" r:id="rId6"/>
    <oleObject progId="Equation.3" shapeId="235189" r:id="rId7"/>
    <oleObject progId="Equation.3" shapeId="235188" r:id="rId8"/>
    <oleObject progId="Equation.3" shapeId="235187" r:id="rId9"/>
    <oleObject progId="Equation.3" shapeId="235186" r:id="rId10"/>
    <oleObject progId="Equation.3" shapeId="235185" r:id="rId11"/>
    <oleObject progId="Equation.3" shapeId="235184" r:id="rId12"/>
    <oleObject progId="Equation.3" shapeId="235183" r:id="rId13"/>
    <oleObject progId="Equation.3" shapeId="235182" r:id="rId14"/>
    <oleObject progId="Equation.3" shapeId="235181" r:id="rId15"/>
    <oleObject progId="Equation.3" shapeId="235180" r:id="rId16"/>
    <oleObject progId="Equation.3" shapeId="235179" r:id="rId17"/>
    <oleObject progId="Equation.3" shapeId="235178" r:id="rId18"/>
    <oleObject progId="Equation.3" shapeId="235177" r:id="rId19"/>
    <oleObject progId="Equation.3" shapeId="235176" r:id="rId20"/>
    <oleObject progId="Equation.3" shapeId="235175" r:id="rId21"/>
    <oleObject progId="Equation.3" shapeId="235174" r:id="rId2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02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5" max="5" width="10.00390625" style="0" bestFit="1" customWidth="1"/>
    <col min="7" max="7" width="11.28125" style="0" bestFit="1" customWidth="1"/>
    <col min="8" max="12" width="3.28125" style="0" customWidth="1"/>
  </cols>
  <sheetData>
    <row r="1" spans="1:15" ht="25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8"/>
      <c r="O1" s="39"/>
    </row>
    <row r="2" spans="1:15" ht="15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9"/>
      <c r="O2" s="40"/>
    </row>
    <row r="3" spans="1:15" ht="12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9"/>
      <c r="O3" s="40"/>
    </row>
    <row r="4" spans="1:15" ht="12.75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1"/>
      <c r="N4" s="29"/>
      <c r="O4" s="40"/>
    </row>
    <row r="5" spans="1:15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1"/>
      <c r="N5" s="29"/>
      <c r="O5" s="40"/>
    </row>
    <row r="6" spans="1:15" ht="12.7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1"/>
      <c r="N6" s="29"/>
      <c r="O6" s="40"/>
    </row>
    <row r="7" spans="1:15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/>
      <c r="N7" s="29"/>
      <c r="O7" s="40"/>
    </row>
    <row r="8" spans="1:15" ht="18.75">
      <c r="A8" s="8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1"/>
      <c r="N8" s="36"/>
      <c r="O8" s="40"/>
    </row>
    <row r="9" spans="1:15" ht="12.75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1"/>
      <c r="N9" s="36"/>
      <c r="O9" s="40"/>
    </row>
    <row r="10" spans="1:15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1"/>
      <c r="N10" s="36"/>
      <c r="O10" s="40"/>
    </row>
    <row r="11" spans="1:15" ht="13.5" thickBot="1">
      <c r="A11" s="7"/>
      <c r="B11" s="6"/>
      <c r="C11" s="29" t="s">
        <v>54</v>
      </c>
      <c r="D11" s="6"/>
      <c r="E11" s="29"/>
      <c r="F11" s="6"/>
      <c r="G11" s="6"/>
      <c r="H11" s="6"/>
      <c r="I11" s="6"/>
      <c r="J11" s="6"/>
      <c r="K11" s="6"/>
      <c r="L11" s="12"/>
      <c r="M11" s="11"/>
      <c r="N11" s="36"/>
      <c r="O11" s="40"/>
    </row>
    <row r="12" spans="1:15" ht="20.25" thickBot="1" thickTop="1">
      <c r="A12" s="7"/>
      <c r="B12" s="6"/>
      <c r="C12" s="6"/>
      <c r="D12" s="9" t="s">
        <v>55</v>
      </c>
      <c r="E12" s="29"/>
      <c r="F12" s="6"/>
      <c r="G12" s="6"/>
      <c r="H12" s="41"/>
      <c r="I12" s="42"/>
      <c r="J12" s="21" t="s">
        <v>56</v>
      </c>
      <c r="K12" s="43"/>
      <c r="L12" s="10" t="str">
        <f>IF(H12&lt;1," ",IF(H12=2,IF(I12=1,IF(I13=4,IF(K12=2,IF(K13=5,"Y","N"),"N"),"N"),"N"),"N"))</f>
        <v> </v>
      </c>
      <c r="M12" s="11"/>
      <c r="N12" s="34">
        <f>IF(L12="Y",1,0)</f>
        <v>0</v>
      </c>
      <c r="O12" s="40"/>
    </row>
    <row r="13" spans="1:15" ht="17.25" thickBot="1" thickTop="1">
      <c r="A13" s="7"/>
      <c r="B13" s="6"/>
      <c r="C13" s="29"/>
      <c r="D13" s="6"/>
      <c r="E13" s="29"/>
      <c r="F13" s="6"/>
      <c r="G13" s="6"/>
      <c r="H13" s="44"/>
      <c r="I13" s="45"/>
      <c r="J13" s="21"/>
      <c r="K13" s="46"/>
      <c r="L13" s="12"/>
      <c r="M13" s="11"/>
      <c r="N13" s="36"/>
      <c r="O13" s="40"/>
    </row>
    <row r="14" spans="1:15" ht="17.25" thickBot="1" thickTop="1">
      <c r="A14" s="7"/>
      <c r="B14" s="6"/>
      <c r="C14" s="9" t="s">
        <v>57</v>
      </c>
      <c r="D14" s="6"/>
      <c r="E14" s="6"/>
      <c r="F14" s="6"/>
      <c r="G14" s="6"/>
      <c r="H14" s="6"/>
      <c r="I14" s="6"/>
      <c r="J14" s="6"/>
      <c r="K14" s="6"/>
      <c r="L14" s="12"/>
      <c r="M14" s="11"/>
      <c r="N14" s="36"/>
      <c r="O14" s="40"/>
    </row>
    <row r="15" spans="1:15" ht="15.75">
      <c r="A15" s="5"/>
      <c r="B15" s="9"/>
      <c r="C15" s="9" t="s">
        <v>58</v>
      </c>
      <c r="D15" s="9"/>
      <c r="E15" s="9"/>
      <c r="F15" s="9"/>
      <c r="G15" s="9"/>
      <c r="H15" s="9"/>
      <c r="I15" s="47"/>
      <c r="J15" s="21" t="s">
        <v>56</v>
      </c>
      <c r="K15" s="47"/>
      <c r="L15" s="10" t="str">
        <f>IF(I15&lt;1," ",IF(I15=65,IF(I16=20,IF(K15=28,IF(K16=20,"Y","N"),"N"),"N"),"N"))</f>
        <v> </v>
      </c>
      <c r="M15" s="15"/>
      <c r="N15" s="34">
        <f>IF(L15="Y",1,0)</f>
        <v>0</v>
      </c>
      <c r="O15" s="48"/>
    </row>
    <row r="16" spans="1:15" ht="16.5" thickBot="1">
      <c r="A16" s="5"/>
      <c r="B16" s="9"/>
      <c r="C16" s="9"/>
      <c r="D16" s="9"/>
      <c r="E16" s="9"/>
      <c r="F16" s="9"/>
      <c r="G16" s="9"/>
      <c r="H16" s="9"/>
      <c r="I16" s="49"/>
      <c r="J16" s="21"/>
      <c r="K16" s="49"/>
      <c r="L16" s="27"/>
      <c r="M16" s="15"/>
      <c r="N16" s="37"/>
      <c r="O16" s="48"/>
    </row>
    <row r="17" spans="1:15" ht="16.5" thickBot="1">
      <c r="A17" s="5"/>
      <c r="B17" s="9"/>
      <c r="C17" s="9"/>
      <c r="D17" s="9"/>
      <c r="E17" s="9"/>
      <c r="F17" s="9"/>
      <c r="G17" s="9"/>
      <c r="H17" s="9"/>
      <c r="I17" s="9"/>
      <c r="J17" s="9"/>
      <c r="K17" s="9"/>
      <c r="L17" s="27"/>
      <c r="M17" s="15"/>
      <c r="N17" s="37"/>
      <c r="O17" s="48"/>
    </row>
    <row r="18" spans="1:15" ht="20.25" thickBot="1" thickTop="1">
      <c r="A18" s="5"/>
      <c r="B18" s="9"/>
      <c r="C18" s="9" t="s">
        <v>59</v>
      </c>
      <c r="D18" s="9"/>
      <c r="E18" s="9"/>
      <c r="F18" s="9"/>
      <c r="G18" s="9"/>
      <c r="H18" s="29"/>
      <c r="I18" s="29"/>
      <c r="J18" s="41"/>
      <c r="K18" s="42"/>
      <c r="L18" s="10" t="str">
        <f>IF(J18&lt;1," ",IF(J18=1,IF(K18=17,IF(K19=20,"Y","N"),"n"),"N"))</f>
        <v> </v>
      </c>
      <c r="M18" s="15"/>
      <c r="N18" s="34">
        <f>IF(L18="Y",1,0)</f>
        <v>0</v>
      </c>
      <c r="O18" s="48"/>
    </row>
    <row r="19" spans="1:15" ht="17.25" thickBot="1" thickTop="1">
      <c r="A19" s="5"/>
      <c r="B19" s="9"/>
      <c r="C19" s="9"/>
      <c r="D19" s="9"/>
      <c r="E19" s="9"/>
      <c r="F19" s="9"/>
      <c r="G19" s="9"/>
      <c r="H19" s="29"/>
      <c r="I19" s="29"/>
      <c r="J19" s="44"/>
      <c r="K19" s="45"/>
      <c r="L19" s="27"/>
      <c r="M19" s="15"/>
      <c r="N19" s="37"/>
      <c r="O19" s="48"/>
    </row>
    <row r="20" spans="1:15" ht="16.5" thickTop="1">
      <c r="A20" s="5"/>
      <c r="B20" s="9"/>
      <c r="C20" s="9"/>
      <c r="D20" s="9"/>
      <c r="E20" s="9"/>
      <c r="F20" s="9"/>
      <c r="G20" s="9"/>
      <c r="H20" s="29"/>
      <c r="I20" s="29"/>
      <c r="J20" s="17"/>
      <c r="K20" s="21"/>
      <c r="L20" s="27"/>
      <c r="M20" s="15"/>
      <c r="N20" s="37"/>
      <c r="O20" s="48"/>
    </row>
    <row r="21" spans="1:15" ht="15.75">
      <c r="A21" s="5"/>
      <c r="B21" s="9"/>
      <c r="C21" s="9"/>
      <c r="D21" s="9"/>
      <c r="E21" s="9"/>
      <c r="F21" s="9"/>
      <c r="G21" s="9"/>
      <c r="H21" s="50" t="s">
        <v>8</v>
      </c>
      <c r="I21" s="29"/>
      <c r="J21" s="17"/>
      <c r="K21" s="21"/>
      <c r="L21" s="27"/>
      <c r="M21" s="15"/>
      <c r="N21" s="37"/>
      <c r="O21" s="48"/>
    </row>
    <row r="22" spans="1:15" ht="15.75">
      <c r="A22" s="5"/>
      <c r="B22" s="9"/>
      <c r="C22" s="9"/>
      <c r="D22" s="9"/>
      <c r="E22" s="9"/>
      <c r="F22" s="9"/>
      <c r="G22" s="9"/>
      <c r="H22" s="50"/>
      <c r="I22" s="29"/>
      <c r="J22" s="17"/>
      <c r="K22" s="21"/>
      <c r="L22" s="27"/>
      <c r="M22" s="15"/>
      <c r="N22" s="37"/>
      <c r="O22" s="48"/>
    </row>
    <row r="23" spans="1:15" ht="18.75">
      <c r="A23" s="8">
        <v>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27"/>
      <c r="M23" s="15"/>
      <c r="N23" s="37"/>
      <c r="O23" s="48"/>
    </row>
    <row r="24" spans="1:15" ht="15.75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27"/>
      <c r="M24" s="15"/>
      <c r="N24" s="37"/>
      <c r="O24" s="48"/>
    </row>
    <row r="25" spans="1:15" ht="16.5" thickBot="1">
      <c r="A25" s="7"/>
      <c r="B25" s="9"/>
      <c r="C25" s="9" t="s">
        <v>60</v>
      </c>
      <c r="D25" s="9"/>
      <c r="E25" s="9"/>
      <c r="F25" s="9"/>
      <c r="G25" s="9"/>
      <c r="H25" s="9"/>
      <c r="I25" s="9"/>
      <c r="J25" s="9"/>
      <c r="K25" s="9"/>
      <c r="L25" s="27"/>
      <c r="M25" s="15"/>
      <c r="N25" s="37"/>
      <c r="O25" s="48"/>
    </row>
    <row r="26" spans="1:15" ht="15.75">
      <c r="A26" s="5"/>
      <c r="B26" s="9"/>
      <c r="C26" s="9"/>
      <c r="D26" s="9"/>
      <c r="E26" s="9"/>
      <c r="F26" s="9"/>
      <c r="G26" s="9"/>
      <c r="H26" s="9"/>
      <c r="I26" s="47"/>
      <c r="J26" s="51" t="s">
        <v>21</v>
      </c>
      <c r="K26" s="47"/>
      <c r="L26" s="10" t="str">
        <f>IF(I26&lt;1," ",IF(I26=1,IF(I27=3,IF(K26=9,IF(K27=1,"Y","N"),"N"),"N"),"N"))</f>
        <v> </v>
      </c>
      <c r="M26" s="15"/>
      <c r="N26" s="34">
        <f>IF(L26="Y",1,0)</f>
        <v>0</v>
      </c>
      <c r="O26" s="48"/>
    </row>
    <row r="27" spans="1:15" ht="16.5" thickBot="1">
      <c r="A27" s="5"/>
      <c r="B27" s="9"/>
      <c r="C27" s="9"/>
      <c r="D27" s="9"/>
      <c r="E27" s="9"/>
      <c r="F27" s="9"/>
      <c r="G27" s="9"/>
      <c r="H27" s="9"/>
      <c r="I27" s="49"/>
      <c r="J27" s="21"/>
      <c r="K27" s="49"/>
      <c r="L27" s="27"/>
      <c r="M27" s="15"/>
      <c r="N27" s="37"/>
      <c r="O27" s="48"/>
    </row>
    <row r="28" spans="1:15" ht="16.5" thickBot="1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27"/>
      <c r="M28" s="15"/>
      <c r="N28" s="37"/>
      <c r="O28" s="48"/>
    </row>
    <row r="29" spans="1:15" ht="19.5" thickBot="1">
      <c r="A29" s="5"/>
      <c r="B29" s="9"/>
      <c r="C29" s="9"/>
      <c r="D29" s="9"/>
      <c r="E29" s="9"/>
      <c r="F29" s="9"/>
      <c r="G29" s="9"/>
      <c r="H29" s="9"/>
      <c r="I29" s="47"/>
      <c r="J29" s="21" t="s">
        <v>7</v>
      </c>
      <c r="K29" s="52"/>
      <c r="L29" s="10" t="str">
        <f>IF(I29&lt;1," ",IF(I29=9,IF(I30=3,IF(K29=3,"Y","N"),"N"),"N"))</f>
        <v> </v>
      </c>
      <c r="M29" s="15"/>
      <c r="N29" s="34">
        <f>IF(L29="Y",1,0)</f>
        <v>0</v>
      </c>
      <c r="O29" s="48"/>
    </row>
    <row r="30" spans="1:15" ht="16.5" thickBot="1">
      <c r="A30" s="5"/>
      <c r="B30" s="9"/>
      <c r="C30" s="9"/>
      <c r="D30" s="9"/>
      <c r="E30" s="9"/>
      <c r="F30" s="9"/>
      <c r="G30" s="9"/>
      <c r="H30" s="9"/>
      <c r="I30" s="49"/>
      <c r="J30" s="21"/>
      <c r="K30" s="21"/>
      <c r="L30" s="27"/>
      <c r="M30" s="15"/>
      <c r="N30" s="37"/>
      <c r="O30" s="48"/>
    </row>
    <row r="31" spans="1:15" ht="15.75">
      <c r="A31" s="5"/>
      <c r="B31" s="9"/>
      <c r="C31" s="9"/>
      <c r="D31" s="9"/>
      <c r="E31" s="9"/>
      <c r="F31" s="9"/>
      <c r="G31" s="9"/>
      <c r="H31" s="9"/>
      <c r="I31" s="21"/>
      <c r="J31" s="21"/>
      <c r="K31" s="21"/>
      <c r="L31" s="27"/>
      <c r="M31" s="15"/>
      <c r="N31" s="37"/>
      <c r="O31" s="48"/>
    </row>
    <row r="32" spans="1:15" ht="15.75">
      <c r="A32" s="5"/>
      <c r="B32" s="9"/>
      <c r="C32" s="9"/>
      <c r="D32" s="9"/>
      <c r="E32" s="9"/>
      <c r="F32" s="9"/>
      <c r="G32" s="9"/>
      <c r="H32" s="50" t="s">
        <v>61</v>
      </c>
      <c r="I32" s="9"/>
      <c r="J32" s="9"/>
      <c r="K32" s="9"/>
      <c r="L32" s="27"/>
      <c r="M32" s="15"/>
      <c r="N32" s="37"/>
      <c r="O32" s="48"/>
    </row>
    <row r="33" spans="1:15" ht="15.75">
      <c r="A33" s="5"/>
      <c r="B33" s="9"/>
      <c r="C33" s="9"/>
      <c r="D33" s="9"/>
      <c r="E33" s="9"/>
      <c r="F33" s="9"/>
      <c r="G33" s="9"/>
      <c r="H33" s="50"/>
      <c r="I33" s="9"/>
      <c r="J33" s="9"/>
      <c r="K33" s="9"/>
      <c r="L33" s="27"/>
      <c r="M33" s="15"/>
      <c r="N33" s="37"/>
      <c r="O33" s="48"/>
    </row>
    <row r="34" spans="1:15" ht="18.75">
      <c r="A34" s="8">
        <v>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27"/>
      <c r="M34" s="15"/>
      <c r="N34" s="37"/>
      <c r="O34" s="48"/>
    </row>
    <row r="35" spans="1:15" ht="15.75">
      <c r="A35" s="7"/>
      <c r="B35" s="9"/>
      <c r="C35" s="9"/>
      <c r="D35" s="9"/>
      <c r="E35" s="9"/>
      <c r="F35" s="9"/>
      <c r="G35" s="9"/>
      <c r="H35" s="9"/>
      <c r="I35" s="9"/>
      <c r="J35" s="9"/>
      <c r="K35" s="9"/>
      <c r="L35" s="27"/>
      <c r="M35" s="15"/>
      <c r="N35" s="37"/>
      <c r="O35" s="48"/>
    </row>
    <row r="36" spans="1:15" ht="15.75">
      <c r="A36" s="7"/>
      <c r="B36" s="9"/>
      <c r="C36" s="9"/>
      <c r="D36" s="9"/>
      <c r="E36" s="9"/>
      <c r="F36" s="9"/>
      <c r="G36" s="28"/>
      <c r="H36" s="9"/>
      <c r="I36" s="23"/>
      <c r="J36" s="9"/>
      <c r="K36" s="9"/>
      <c r="L36" s="27"/>
      <c r="M36" s="15">
        <f>IF(I36="Y",1,0)</f>
        <v>0</v>
      </c>
      <c r="N36" s="37"/>
      <c r="O36" s="48"/>
    </row>
    <row r="37" spans="1:15" ht="15.75">
      <c r="A37" s="5"/>
      <c r="B37" s="9"/>
      <c r="C37" s="9"/>
      <c r="D37" s="9"/>
      <c r="E37" s="9"/>
      <c r="F37" s="9"/>
      <c r="G37" s="26"/>
      <c r="H37" s="9"/>
      <c r="I37" s="27"/>
      <c r="J37" s="9"/>
      <c r="K37" s="9"/>
      <c r="L37" s="27"/>
      <c r="M37" s="15"/>
      <c r="N37" s="37"/>
      <c r="O37" s="48"/>
    </row>
    <row r="38" spans="1:15" ht="15.75">
      <c r="A38" s="5"/>
      <c r="B38" s="9"/>
      <c r="C38" s="9"/>
      <c r="D38" s="9"/>
      <c r="E38" s="9"/>
      <c r="F38" s="9"/>
      <c r="G38" s="28"/>
      <c r="H38" s="9"/>
      <c r="I38" s="23"/>
      <c r="J38" s="9"/>
      <c r="K38" s="9"/>
      <c r="L38" s="27"/>
      <c r="M38" s="15">
        <f>IF(I38="Y",1,0)</f>
        <v>0</v>
      </c>
      <c r="N38" s="37"/>
      <c r="O38" s="48"/>
    </row>
    <row r="39" spans="1:15" ht="15.75">
      <c r="A39" s="5"/>
      <c r="B39" s="9"/>
      <c r="C39" s="9"/>
      <c r="D39" s="9"/>
      <c r="E39" s="9"/>
      <c r="F39" s="9"/>
      <c r="G39" s="26"/>
      <c r="H39" s="9"/>
      <c r="I39" s="27"/>
      <c r="J39" s="9"/>
      <c r="K39" s="9"/>
      <c r="L39" s="27"/>
      <c r="M39" s="15"/>
      <c r="N39" s="37"/>
      <c r="O39" s="48"/>
    </row>
    <row r="40" spans="1:15" ht="15.75">
      <c r="A40" s="5"/>
      <c r="B40" s="9"/>
      <c r="C40" s="9"/>
      <c r="D40" s="9"/>
      <c r="E40" s="9"/>
      <c r="F40" s="9"/>
      <c r="G40" s="28"/>
      <c r="H40" s="9"/>
      <c r="I40" s="23"/>
      <c r="J40" s="9"/>
      <c r="K40" s="9"/>
      <c r="L40" s="27"/>
      <c r="M40" s="15">
        <f>IF(I40="Y",1,0)</f>
        <v>0</v>
      </c>
      <c r="N40" s="37"/>
      <c r="O40" s="48"/>
    </row>
    <row r="41" spans="1:15" ht="15.75">
      <c r="A41" s="5"/>
      <c r="B41" s="9"/>
      <c r="C41" s="9"/>
      <c r="D41" s="9"/>
      <c r="E41" s="9"/>
      <c r="F41" s="9"/>
      <c r="G41" s="26"/>
      <c r="H41" s="9"/>
      <c r="I41" s="27"/>
      <c r="J41" s="9"/>
      <c r="K41" s="9"/>
      <c r="L41" s="27"/>
      <c r="M41" s="15"/>
      <c r="N41" s="37"/>
      <c r="O41" s="48"/>
    </row>
    <row r="42" spans="1:15" ht="15.75">
      <c r="A42" s="5"/>
      <c r="B42" s="9"/>
      <c r="C42" s="9"/>
      <c r="D42" s="9"/>
      <c r="E42" s="9"/>
      <c r="F42" s="9"/>
      <c r="G42" s="28"/>
      <c r="H42" s="9"/>
      <c r="I42" s="23"/>
      <c r="J42" s="9"/>
      <c r="K42" s="9"/>
      <c r="L42" s="27"/>
      <c r="M42" s="15">
        <f>IF(I42="Y",1,0)</f>
        <v>0</v>
      </c>
      <c r="N42" s="37"/>
      <c r="O42" s="48"/>
    </row>
    <row r="43" spans="1:15" ht="16.5" thickBot="1">
      <c r="A43" s="5"/>
      <c r="B43" s="9"/>
      <c r="C43" s="9" t="s">
        <v>62</v>
      </c>
      <c r="D43" s="29"/>
      <c r="E43" s="9"/>
      <c r="F43" s="9"/>
      <c r="G43" s="29"/>
      <c r="H43" s="29"/>
      <c r="I43" s="29"/>
      <c r="J43" s="29"/>
      <c r="K43" s="9"/>
      <c r="L43" s="27"/>
      <c r="M43" s="15"/>
      <c r="N43" s="37"/>
      <c r="O43" s="48"/>
    </row>
    <row r="44" spans="1:15" ht="20.25" thickBot="1" thickTop="1">
      <c r="A44" s="5"/>
      <c r="B44" s="9"/>
      <c r="C44" s="9"/>
      <c r="D44" s="9"/>
      <c r="E44" s="9"/>
      <c r="F44" s="9">
        <v>2</v>
      </c>
      <c r="G44" s="51" t="s">
        <v>63</v>
      </c>
      <c r="H44" s="53">
        <v>1</v>
      </c>
      <c r="I44" s="21" t="s">
        <v>7</v>
      </c>
      <c r="J44" s="41"/>
      <c r="K44" s="42"/>
      <c r="L44" s="10" t="str">
        <f>IF(J44&lt;1," ",IF(J44=2,IF(K44=1,IF(K45=2,"Y","N"),"n"),"N"))</f>
        <v> </v>
      </c>
      <c r="M44" s="15"/>
      <c r="N44" s="34">
        <f>IF(L44="Y",1,0)</f>
        <v>0</v>
      </c>
      <c r="O44" s="48"/>
    </row>
    <row r="45" spans="1:15" ht="17.25" thickBot="1" thickTop="1">
      <c r="A45" s="5"/>
      <c r="B45" s="9"/>
      <c r="C45" s="9"/>
      <c r="D45" s="9"/>
      <c r="E45" s="9"/>
      <c r="F45" s="9"/>
      <c r="G45" s="9"/>
      <c r="H45" s="21">
        <v>4</v>
      </c>
      <c r="I45" s="9"/>
      <c r="J45" s="44"/>
      <c r="K45" s="45"/>
      <c r="L45" s="27"/>
      <c r="M45" s="15"/>
      <c r="N45" s="37"/>
      <c r="O45" s="48"/>
    </row>
    <row r="46" spans="1:15" ht="16.5" thickTop="1">
      <c r="A46" s="54"/>
      <c r="B46" s="9"/>
      <c r="C46" s="29"/>
      <c r="D46" s="9"/>
      <c r="E46" s="9"/>
      <c r="F46" s="9"/>
      <c r="G46" s="9"/>
      <c r="H46" s="9"/>
      <c r="I46" s="9"/>
      <c r="J46" s="9"/>
      <c r="K46" s="9"/>
      <c r="L46" s="27"/>
      <c r="M46" s="15"/>
      <c r="N46" s="37"/>
      <c r="O46" s="48"/>
    </row>
    <row r="47" spans="1:15" ht="16.5" thickBot="1">
      <c r="A47" s="5"/>
      <c r="B47" s="9"/>
      <c r="C47" s="9" t="s">
        <v>64</v>
      </c>
      <c r="D47" s="9"/>
      <c r="E47" s="9"/>
      <c r="F47" s="9"/>
      <c r="G47" s="9"/>
      <c r="H47" s="9"/>
      <c r="I47" s="29"/>
      <c r="J47" s="29"/>
      <c r="K47" s="29"/>
      <c r="L47" s="27"/>
      <c r="M47" s="15"/>
      <c r="N47" s="37"/>
      <c r="O47" s="48"/>
    </row>
    <row r="48" spans="1:15" ht="15.75">
      <c r="A48" s="5"/>
      <c r="B48" s="9"/>
      <c r="C48" s="9" t="s">
        <v>65</v>
      </c>
      <c r="D48" s="9"/>
      <c r="E48" s="9"/>
      <c r="F48" s="9"/>
      <c r="G48" s="9"/>
      <c r="H48" s="9"/>
      <c r="I48" s="47"/>
      <c r="J48" s="21" t="s">
        <v>56</v>
      </c>
      <c r="K48" s="47"/>
      <c r="L48" s="10" t="str">
        <f>IF(I48&lt;1," ",IF(I48=5,IF(I49=2,IF(K48=5,IF(K49=3,"Y","N"),"N"),"N"),"N"))</f>
        <v> </v>
      </c>
      <c r="M48" s="15"/>
      <c r="N48" s="34">
        <f>IF(L48="Y",1,0)</f>
        <v>0</v>
      </c>
      <c r="O48" s="48"/>
    </row>
    <row r="49" spans="1:15" ht="16.5" thickBot="1">
      <c r="A49" s="5"/>
      <c r="B49" s="9"/>
      <c r="C49" s="9"/>
      <c r="D49" s="9"/>
      <c r="E49" s="9"/>
      <c r="F49" s="9"/>
      <c r="G49" s="9"/>
      <c r="H49" s="9"/>
      <c r="I49" s="49"/>
      <c r="J49" s="21"/>
      <c r="K49" s="49"/>
      <c r="L49" s="27"/>
      <c r="M49" s="15"/>
      <c r="N49" s="37"/>
      <c r="O49" s="48"/>
    </row>
    <row r="50" spans="1:15" ht="16.5" thickBot="1">
      <c r="A50" s="5"/>
      <c r="B50" s="9"/>
      <c r="C50" s="9"/>
      <c r="D50" s="9"/>
      <c r="E50" s="9"/>
      <c r="F50" s="9"/>
      <c r="G50" s="9"/>
      <c r="H50" s="9"/>
      <c r="I50" s="9"/>
      <c r="J50" s="9"/>
      <c r="K50" s="9"/>
      <c r="L50" s="27"/>
      <c r="M50" s="15"/>
      <c r="N50" s="37"/>
      <c r="O50" s="48"/>
    </row>
    <row r="51" spans="1:15" ht="15.75">
      <c r="A51" s="5"/>
      <c r="B51" s="9"/>
      <c r="C51" s="9" t="s">
        <v>53</v>
      </c>
      <c r="D51" s="9"/>
      <c r="E51" s="9"/>
      <c r="F51" s="9"/>
      <c r="G51" s="9"/>
      <c r="H51" s="9"/>
      <c r="I51" s="47"/>
      <c r="J51" s="21" t="s">
        <v>56</v>
      </c>
      <c r="K51" s="47"/>
      <c r="L51" s="10" t="str">
        <f>IF(I51&lt;1," ",IF(I51=15,IF(I52=6,IF(K51=10,IF(K52=6,"Y","N"),"N"),"N"),"N"))</f>
        <v> </v>
      </c>
      <c r="M51" s="15"/>
      <c r="N51" s="37"/>
      <c r="O51" s="48"/>
    </row>
    <row r="52" spans="1:15" ht="16.5" thickBot="1">
      <c r="A52" s="5"/>
      <c r="B52" s="9"/>
      <c r="C52" s="9"/>
      <c r="D52" s="9"/>
      <c r="E52" s="9"/>
      <c r="F52" s="9"/>
      <c r="G52" s="9"/>
      <c r="H52" s="9"/>
      <c r="I52" s="49"/>
      <c r="J52" s="21"/>
      <c r="K52" s="49"/>
      <c r="L52" s="27"/>
      <c r="M52" s="15"/>
      <c r="N52" s="37"/>
      <c r="O52" s="48"/>
    </row>
    <row r="53" spans="1:15" ht="16.5" thickBot="1">
      <c r="A53" s="5"/>
      <c r="B53" s="9"/>
      <c r="C53" s="9"/>
      <c r="D53" s="9"/>
      <c r="E53" s="9"/>
      <c r="F53" s="9"/>
      <c r="G53" s="9"/>
      <c r="H53" s="9"/>
      <c r="I53" s="9"/>
      <c r="J53" s="9"/>
      <c r="K53" s="9"/>
      <c r="L53" s="27"/>
      <c r="M53" s="15"/>
      <c r="N53" s="37"/>
      <c r="O53" s="48"/>
    </row>
    <row r="54" spans="1:15" ht="15.75">
      <c r="A54" s="5"/>
      <c r="B54" s="9"/>
      <c r="C54" s="9"/>
      <c r="D54" s="9"/>
      <c r="E54" s="9"/>
      <c r="F54" s="9"/>
      <c r="G54" s="21"/>
      <c r="H54" s="22"/>
      <c r="I54" s="23"/>
      <c r="J54" s="9" t="s">
        <v>7</v>
      </c>
      <c r="K54" s="47"/>
      <c r="L54" s="10" t="str">
        <f>IF(K54&lt;1," ",IF(K54=5,IF(K55=6,"Y","N"),"N"))</f>
        <v> </v>
      </c>
      <c r="M54" s="15"/>
      <c r="N54" s="34">
        <f>IF(L54="Y",1,0)</f>
        <v>0</v>
      </c>
      <c r="O54" s="48"/>
    </row>
    <row r="55" spans="1:15" ht="16.5" thickBot="1">
      <c r="A55" s="5"/>
      <c r="B55" s="9"/>
      <c r="C55" s="9"/>
      <c r="D55" s="9"/>
      <c r="E55" s="9"/>
      <c r="F55" s="9"/>
      <c r="G55" s="21"/>
      <c r="H55" s="22"/>
      <c r="I55" s="23"/>
      <c r="J55" s="9"/>
      <c r="K55" s="49"/>
      <c r="L55" s="27"/>
      <c r="M55" s="15">
        <f>IF(I55="Y",IF(I54="Y",1,0),0)</f>
        <v>0</v>
      </c>
      <c r="N55" s="37"/>
      <c r="O55" s="48"/>
    </row>
    <row r="56" spans="1:15" ht="15.75">
      <c r="A56" s="5"/>
      <c r="B56" s="9"/>
      <c r="C56" s="9"/>
      <c r="D56" s="9"/>
      <c r="E56" s="9"/>
      <c r="F56" s="9"/>
      <c r="G56" s="21"/>
      <c r="H56" s="22"/>
      <c r="I56" s="55"/>
      <c r="J56" s="9"/>
      <c r="K56" s="9"/>
      <c r="L56" s="27"/>
      <c r="M56" s="15"/>
      <c r="N56" s="37"/>
      <c r="O56" s="48"/>
    </row>
    <row r="57" spans="1:15" ht="18.75">
      <c r="A57" s="8">
        <v>4</v>
      </c>
      <c r="B57" s="50"/>
      <c r="C57" s="9"/>
      <c r="D57" s="9"/>
      <c r="E57" s="9"/>
      <c r="F57" s="9"/>
      <c r="G57" s="21"/>
      <c r="H57" s="22"/>
      <c r="I57" s="23"/>
      <c r="J57" s="9"/>
      <c r="K57" s="9"/>
      <c r="L57" s="27"/>
      <c r="M57" s="15">
        <f>IF(I57="Y",2,0)</f>
        <v>0</v>
      </c>
      <c r="N57" s="37"/>
      <c r="O57" s="48"/>
    </row>
    <row r="58" spans="1:15" ht="15.75">
      <c r="A58" s="5"/>
      <c r="B58" s="9"/>
      <c r="C58" s="9"/>
      <c r="D58" s="9"/>
      <c r="E58" s="9"/>
      <c r="F58" s="9"/>
      <c r="G58" s="56" t="s">
        <v>73</v>
      </c>
      <c r="H58" s="29"/>
      <c r="I58" s="9"/>
      <c r="J58" s="14"/>
      <c r="K58" s="9"/>
      <c r="L58" s="27"/>
      <c r="M58" s="15"/>
      <c r="N58" s="37"/>
      <c r="O58" s="48"/>
    </row>
    <row r="59" spans="1:15" ht="15.75">
      <c r="A59" s="54"/>
      <c r="B59" s="9"/>
      <c r="C59" s="9"/>
      <c r="D59" s="9"/>
      <c r="E59" s="9"/>
      <c r="F59" s="9"/>
      <c r="G59" s="9"/>
      <c r="H59" s="9"/>
      <c r="I59" s="9"/>
      <c r="J59" s="9"/>
      <c r="K59" s="9"/>
      <c r="L59" s="27"/>
      <c r="M59" s="15"/>
      <c r="N59" s="37"/>
      <c r="O59" s="48"/>
    </row>
    <row r="60" spans="1:15" ht="8.25" customHeight="1" thickBot="1">
      <c r="A60" s="5"/>
      <c r="B60" s="9"/>
      <c r="C60" s="9"/>
      <c r="D60" s="9" t="s">
        <v>66</v>
      </c>
      <c r="E60" s="9"/>
      <c r="F60" s="9"/>
      <c r="G60" s="9"/>
      <c r="H60" s="9"/>
      <c r="I60" s="9"/>
      <c r="J60" s="18" t="s">
        <v>16</v>
      </c>
      <c r="K60" s="18" t="s">
        <v>16</v>
      </c>
      <c r="L60" s="27"/>
      <c r="M60" s="15"/>
      <c r="N60" s="37"/>
      <c r="O60" s="48"/>
    </row>
    <row r="61" spans="1:15" ht="16.5" thickBot="1">
      <c r="A61" s="5"/>
      <c r="B61" s="9"/>
      <c r="C61" s="9"/>
      <c r="D61" s="9">
        <v>0.46</v>
      </c>
      <c r="E61" s="25" t="s">
        <v>67</v>
      </c>
      <c r="F61" s="9"/>
      <c r="G61" s="24" t="s">
        <v>68</v>
      </c>
      <c r="H61" s="57"/>
      <c r="I61" s="58"/>
      <c r="J61" s="58"/>
      <c r="K61" s="59"/>
      <c r="L61" s="10" t="str">
        <f>IF(H61&lt;1," ",IF(H61=4,IF(I61=6,IF(J61=4,IF(K61=6,"Y","N"),"N"),"N"),"N"))</f>
        <v> </v>
      </c>
      <c r="M61" s="15"/>
      <c r="N61" s="34">
        <f>IF(L61="Y",1,0)</f>
        <v>0</v>
      </c>
      <c r="O61" s="48"/>
    </row>
    <row r="62" spans="1:15" ht="8.25" customHeight="1">
      <c r="A62" s="5"/>
      <c r="B62" s="9"/>
      <c r="C62" s="9"/>
      <c r="D62" s="9"/>
      <c r="E62" s="25"/>
      <c r="F62" s="9"/>
      <c r="G62" s="24"/>
      <c r="H62" s="21"/>
      <c r="I62" s="21"/>
      <c r="J62" s="21"/>
      <c r="K62" s="21"/>
      <c r="L62" s="10"/>
      <c r="M62" s="15"/>
      <c r="N62" s="37"/>
      <c r="O62" s="48"/>
    </row>
    <row r="63" spans="1:15" ht="9" customHeight="1" thickBot="1">
      <c r="A63" s="5"/>
      <c r="B63" s="9"/>
      <c r="C63" s="9"/>
      <c r="D63" s="9"/>
      <c r="E63" s="25"/>
      <c r="F63" s="9"/>
      <c r="G63" s="24"/>
      <c r="H63" s="9"/>
      <c r="I63" s="9"/>
      <c r="J63" s="18" t="s">
        <v>16</v>
      </c>
      <c r="K63" s="18" t="s">
        <v>16</v>
      </c>
      <c r="L63" s="27"/>
      <c r="M63" s="15"/>
      <c r="N63" s="37"/>
      <c r="O63" s="48"/>
    </row>
    <row r="64" spans="1:15" ht="16.5" thickBot="1">
      <c r="A64" s="5"/>
      <c r="B64" s="9"/>
      <c r="C64" s="9"/>
      <c r="D64" s="9"/>
      <c r="E64" s="9"/>
      <c r="F64" s="9"/>
      <c r="G64" s="60" t="s">
        <v>69</v>
      </c>
      <c r="H64" s="61"/>
      <c r="I64" s="58"/>
      <c r="J64" s="58"/>
      <c r="K64" s="59"/>
      <c r="L64" s="10" t="str">
        <f>IF(J64&lt;1," ",IF(I64=0,IF(J64=4,IF(K64=6,"Y","N"),"N"),"N"))</f>
        <v> </v>
      </c>
      <c r="M64" s="15"/>
      <c r="N64" s="37"/>
      <c r="O64" s="48"/>
    </row>
    <row r="65" spans="1:15" ht="9.75" customHeight="1" thickBot="1">
      <c r="A65" s="5"/>
      <c r="B65" s="9"/>
      <c r="C65" s="9"/>
      <c r="D65" s="9"/>
      <c r="E65" s="9"/>
      <c r="F65" s="9"/>
      <c r="G65" s="60"/>
      <c r="H65" s="9"/>
      <c r="I65" s="9"/>
      <c r="J65" s="18"/>
      <c r="K65" s="18"/>
      <c r="L65" s="27"/>
      <c r="M65" s="15"/>
      <c r="N65" s="37"/>
      <c r="O65" s="48"/>
    </row>
    <row r="66" spans="1:15" ht="16.5" thickBot="1">
      <c r="A66" s="5"/>
      <c r="B66" s="9"/>
      <c r="C66" s="9"/>
      <c r="D66" s="9"/>
      <c r="E66" s="9"/>
      <c r="F66" s="9"/>
      <c r="G66" s="24" t="s">
        <v>70</v>
      </c>
      <c r="H66" s="57"/>
      <c r="I66" s="58"/>
      <c r="J66" s="62"/>
      <c r="K66" s="63"/>
      <c r="L66" s="10" t="str">
        <f>IF(H66&lt;1," ",IF(H66=4,IF(I66=6,IF(J66=0,"Y","N"),"N"),"N"))</f>
        <v> </v>
      </c>
      <c r="M66" s="15"/>
      <c r="N66" s="37"/>
      <c r="O66" s="48"/>
    </row>
    <row r="67" spans="1:15" ht="24" thickBot="1">
      <c r="A67" s="5"/>
      <c r="B67" s="9"/>
      <c r="C67" s="9"/>
      <c r="D67" s="9"/>
      <c r="E67" s="9"/>
      <c r="F67" s="9"/>
      <c r="G67" s="9" t="s">
        <v>72</v>
      </c>
      <c r="H67" s="22"/>
      <c r="I67" s="9"/>
      <c r="J67" s="18"/>
      <c r="K67" s="18"/>
      <c r="L67" s="27"/>
      <c r="M67" s="15"/>
      <c r="N67" s="37"/>
      <c r="O67" s="48"/>
    </row>
    <row r="68" spans="1:15" ht="15.75">
      <c r="A68" s="5"/>
      <c r="B68" s="9"/>
      <c r="C68" s="9"/>
      <c r="D68" s="9"/>
      <c r="E68" s="9"/>
      <c r="F68" s="9"/>
      <c r="G68" s="24" t="s">
        <v>71</v>
      </c>
      <c r="H68" s="9"/>
      <c r="I68" s="64"/>
      <c r="J68" s="29"/>
      <c r="K68" s="9"/>
      <c r="L68" s="10" t="str">
        <f>IF(I68&lt;1," ",IF(I68=46,IF(I69=99,"Y","N"),"N"))</f>
        <v> </v>
      </c>
      <c r="M68" s="15"/>
      <c r="N68" s="34">
        <f>IF(L68="Y",1,0)</f>
        <v>0</v>
      </c>
      <c r="O68" s="48"/>
    </row>
    <row r="69" spans="1:15" ht="16.5" thickBot="1">
      <c r="A69" s="5"/>
      <c r="B69" s="9"/>
      <c r="C69" s="9"/>
      <c r="D69" s="9"/>
      <c r="E69" s="9"/>
      <c r="F69" s="9"/>
      <c r="G69" s="21"/>
      <c r="H69" s="22"/>
      <c r="I69" s="65"/>
      <c r="J69" s="23" t="str">
        <f>IF(H69&lt;1," ",IF(H69=9.4,"Y","N"))</f>
        <v> </v>
      </c>
      <c r="K69" s="9"/>
      <c r="L69" s="27"/>
      <c r="M69" s="15">
        <f>IF(J69="Y",1,0)</f>
        <v>0</v>
      </c>
      <c r="N69" s="37"/>
      <c r="O69" s="48"/>
    </row>
    <row r="70" spans="1:15" ht="15.75">
      <c r="A70" s="5"/>
      <c r="B70" s="9"/>
      <c r="C70" s="9"/>
      <c r="D70" s="9"/>
      <c r="E70" s="9"/>
      <c r="F70" s="9"/>
      <c r="G70" s="9"/>
      <c r="H70" s="9"/>
      <c r="I70" s="9"/>
      <c r="J70" s="29"/>
      <c r="K70" s="9"/>
      <c r="L70" s="27"/>
      <c r="M70" s="15"/>
      <c r="N70" s="37"/>
      <c r="O70" s="48"/>
    </row>
    <row r="71" spans="1:15" ht="15.75">
      <c r="A71" s="5"/>
      <c r="B71" s="9"/>
      <c r="C71" s="9"/>
      <c r="D71" s="9"/>
      <c r="E71" s="9"/>
      <c r="F71" s="9"/>
      <c r="G71" s="9"/>
      <c r="H71" s="29"/>
      <c r="I71" s="9"/>
      <c r="J71" s="9"/>
      <c r="K71" s="9"/>
      <c r="L71" s="27"/>
      <c r="M71" s="15"/>
      <c r="N71" s="37"/>
      <c r="O71" s="48"/>
    </row>
    <row r="72" spans="1:15" ht="15.75">
      <c r="A72" s="54"/>
      <c r="B72" s="9"/>
      <c r="C72" s="9"/>
      <c r="D72" s="9"/>
      <c r="E72" s="9"/>
      <c r="F72" s="9"/>
      <c r="G72" s="9"/>
      <c r="H72" s="9"/>
      <c r="I72" s="9"/>
      <c r="J72" s="9"/>
      <c r="K72" s="9"/>
      <c r="L72" s="27"/>
      <c r="M72" s="15"/>
      <c r="N72" s="37"/>
      <c r="O72" s="48"/>
    </row>
    <row r="73" spans="1:15" ht="15.75">
      <c r="A73" s="54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5"/>
      <c r="N73" s="37"/>
      <c r="O73" s="48"/>
    </row>
    <row r="74" spans="1:15" ht="9.75" customHeight="1" thickBot="1">
      <c r="A74" s="66"/>
      <c r="B74" s="9"/>
      <c r="C74" s="9"/>
      <c r="D74" s="67" t="s">
        <v>75</v>
      </c>
      <c r="E74" s="9"/>
      <c r="F74" s="9"/>
      <c r="G74" s="29"/>
      <c r="H74" s="9"/>
      <c r="I74" s="9"/>
      <c r="J74" s="9"/>
      <c r="K74" s="18" t="s">
        <v>16</v>
      </c>
      <c r="L74" s="18" t="s">
        <v>16</v>
      </c>
      <c r="M74" s="27"/>
      <c r="N74" s="37"/>
      <c r="O74" s="48"/>
    </row>
    <row r="75" spans="1:15" ht="16.5" thickBot="1">
      <c r="A75" s="66"/>
      <c r="B75" s="9"/>
      <c r="C75" s="9"/>
      <c r="D75" s="9">
        <v>0.346</v>
      </c>
      <c r="E75" s="25" t="s">
        <v>67</v>
      </c>
      <c r="F75" s="29"/>
      <c r="G75" s="24" t="s">
        <v>74</v>
      </c>
      <c r="H75" s="68"/>
      <c r="I75" s="58"/>
      <c r="J75" s="58"/>
      <c r="K75" s="58"/>
      <c r="L75" s="59"/>
      <c r="M75" s="10" t="str">
        <f>IF(H75&lt;1," ",IF(H75=3,IF(I75=4,IF(J75=6,IF(K75=4,IF(L75=6,"Y","N"),"N"),"N"),"N"),"N"))</f>
        <v> </v>
      </c>
      <c r="N75" s="34">
        <f>IF(M75="Y",1,0)</f>
        <v>0</v>
      </c>
      <c r="O75" s="40"/>
    </row>
    <row r="76" spans="1:15" ht="15.75">
      <c r="A76" s="66"/>
      <c r="B76" s="9"/>
      <c r="C76" s="9"/>
      <c r="D76" s="29"/>
      <c r="E76" s="29"/>
      <c r="F76" s="29"/>
      <c r="G76" s="24"/>
      <c r="H76" s="21"/>
      <c r="I76" s="21"/>
      <c r="J76" s="21"/>
      <c r="K76" s="21"/>
      <c r="L76" s="10"/>
      <c r="M76" s="35"/>
      <c r="N76" s="37"/>
      <c r="O76" s="48"/>
    </row>
    <row r="77" spans="1:15" ht="7.5" customHeight="1" thickBot="1">
      <c r="A77" s="5"/>
      <c r="B77" s="9"/>
      <c r="C77" s="9"/>
      <c r="D77" s="9"/>
      <c r="E77" s="9"/>
      <c r="F77" s="29"/>
      <c r="G77" s="24"/>
      <c r="H77" s="29"/>
      <c r="I77" s="9"/>
      <c r="J77" s="9"/>
      <c r="K77" s="18" t="s">
        <v>16</v>
      </c>
      <c r="L77" s="18" t="s">
        <v>16</v>
      </c>
      <c r="M77" s="27"/>
      <c r="N77" s="37"/>
      <c r="O77" s="48"/>
    </row>
    <row r="78" spans="1:15" ht="16.5" thickBot="1">
      <c r="A78" s="5"/>
      <c r="B78" s="9"/>
      <c r="C78" s="9"/>
      <c r="D78" s="9"/>
      <c r="E78" s="9"/>
      <c r="F78" s="29"/>
      <c r="G78" s="24" t="s">
        <v>79</v>
      </c>
      <c r="H78" s="69"/>
      <c r="I78" s="62"/>
      <c r="J78" s="58"/>
      <c r="K78" s="58"/>
      <c r="L78" s="59"/>
      <c r="M78" s="10" t="str">
        <f>IF(K78&lt;1," ",IF(I78=0,IF(J78=3,IF(K78=4,IF(L78=6,"Y","N"),"N"),"N"),"N"))</f>
        <v> </v>
      </c>
      <c r="N78" s="37"/>
      <c r="O78" s="48"/>
    </row>
    <row r="79" spans="1:15" ht="24" thickBot="1">
      <c r="A79" s="5"/>
      <c r="B79" s="9"/>
      <c r="C79" s="9"/>
      <c r="D79" s="9"/>
      <c r="E79" s="9"/>
      <c r="F79" s="29"/>
      <c r="G79" s="60"/>
      <c r="H79" s="9"/>
      <c r="I79" s="9"/>
      <c r="J79" s="18"/>
      <c r="K79" s="18"/>
      <c r="L79" s="9"/>
      <c r="M79" s="35"/>
      <c r="N79" s="37"/>
      <c r="O79" s="48"/>
    </row>
    <row r="80" spans="1:15" ht="16.5" thickBot="1">
      <c r="A80" s="5"/>
      <c r="B80" s="9"/>
      <c r="C80" s="9"/>
      <c r="D80" s="9"/>
      <c r="E80" s="9"/>
      <c r="F80" s="29"/>
      <c r="G80" s="24" t="s">
        <v>77</v>
      </c>
      <c r="H80" s="68"/>
      <c r="I80" s="58"/>
      <c r="J80" s="58"/>
      <c r="K80" s="62"/>
      <c r="L80" s="63"/>
      <c r="M80" s="10" t="str">
        <f>IF(H80&lt;1," ",IF(H80=3,IF(I80=4,IF(J80=3,IF(K80=0,"Y","N"),"N"),"N"),"N"))</f>
        <v> </v>
      </c>
      <c r="N80" s="37"/>
      <c r="O80" s="48"/>
    </row>
    <row r="81" spans="1:15" ht="7.5" customHeight="1" thickBot="1">
      <c r="A81" s="5"/>
      <c r="B81" s="9"/>
      <c r="C81" s="9"/>
      <c r="D81" s="9"/>
      <c r="E81" s="9"/>
      <c r="F81" s="29"/>
      <c r="G81" s="9" t="s">
        <v>72</v>
      </c>
      <c r="H81" s="22"/>
      <c r="I81" s="9"/>
      <c r="J81" s="18"/>
      <c r="K81" s="18"/>
      <c r="L81" s="9"/>
      <c r="M81" s="35"/>
      <c r="N81" s="37"/>
      <c r="O81" s="48"/>
    </row>
    <row r="82" spans="1:15" ht="15.75">
      <c r="A82" s="66"/>
      <c r="B82" s="9"/>
      <c r="C82" s="9"/>
      <c r="D82" s="9"/>
      <c r="E82" s="9"/>
      <c r="F82" s="29"/>
      <c r="G82" s="24" t="s">
        <v>76</v>
      </c>
      <c r="H82" s="9"/>
      <c r="I82" s="77"/>
      <c r="J82" s="78"/>
      <c r="K82" s="9"/>
      <c r="L82" s="29"/>
      <c r="M82" s="10" t="str">
        <f>IF(I82&lt;1," ",IF(I82=343,IF(I83=990,"Y","N"),"N"))</f>
        <v> </v>
      </c>
      <c r="N82" s="34">
        <f>IF(M82="Y",1,0)</f>
        <v>0</v>
      </c>
      <c r="O82" s="40"/>
    </row>
    <row r="83" spans="1:15" ht="16.5" thickBot="1">
      <c r="A83" s="66"/>
      <c r="B83" s="9"/>
      <c r="C83" s="9"/>
      <c r="D83" s="9"/>
      <c r="E83" s="9"/>
      <c r="F83" s="9"/>
      <c r="G83" s="21"/>
      <c r="H83" s="22"/>
      <c r="I83" s="79"/>
      <c r="J83" s="80"/>
      <c r="K83" s="9"/>
      <c r="L83" s="9"/>
      <c r="M83" s="15"/>
      <c r="N83" s="37"/>
      <c r="O83" s="48"/>
    </row>
    <row r="84" spans="1:15" ht="15.75">
      <c r="A84" s="66"/>
      <c r="B84" s="9"/>
      <c r="C84" s="9"/>
      <c r="D84" s="9"/>
      <c r="E84" s="9"/>
      <c r="F84" s="9"/>
      <c r="G84" s="9"/>
      <c r="H84" s="9"/>
      <c r="I84" s="9"/>
      <c r="J84" s="29"/>
      <c r="K84" s="9"/>
      <c r="L84" s="9"/>
      <c r="M84" s="15"/>
      <c r="N84" s="37"/>
      <c r="O84" s="48"/>
    </row>
    <row r="85" spans="1:15" ht="15.75">
      <c r="A85" s="5"/>
      <c r="B85" s="9"/>
      <c r="C85" s="9"/>
      <c r="D85" s="9"/>
      <c r="E85" s="9"/>
      <c r="F85" s="9"/>
      <c r="G85" s="9"/>
      <c r="H85" s="14" t="s">
        <v>8</v>
      </c>
      <c r="I85" s="9"/>
      <c r="J85" s="29"/>
      <c r="K85" s="9"/>
      <c r="L85" s="9"/>
      <c r="M85" s="15"/>
      <c r="N85" s="37"/>
      <c r="O85" s="48"/>
    </row>
    <row r="86" spans="1:15" ht="15.75">
      <c r="A86" s="5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5"/>
      <c r="N86" s="37"/>
      <c r="O86" s="48"/>
    </row>
    <row r="87" spans="1:15" ht="18.75">
      <c r="A87" s="8">
        <v>5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5"/>
      <c r="N87" s="37"/>
      <c r="O87" s="48"/>
    </row>
    <row r="88" spans="1:15" ht="15.75">
      <c r="A88" s="5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5"/>
      <c r="N88" s="37"/>
      <c r="O88" s="48"/>
    </row>
    <row r="89" spans="1:15" ht="24" thickBot="1">
      <c r="A89" s="5"/>
      <c r="B89" s="9"/>
      <c r="C89" s="9"/>
      <c r="D89" s="9" t="s">
        <v>66</v>
      </c>
      <c r="E89" s="9"/>
      <c r="F89" s="9"/>
      <c r="G89" s="9"/>
      <c r="H89" s="9"/>
      <c r="I89" s="9"/>
      <c r="J89" s="18" t="s">
        <v>16</v>
      </c>
      <c r="K89" s="18" t="s">
        <v>16</v>
      </c>
      <c r="L89" s="9"/>
      <c r="M89" s="15"/>
      <c r="N89" s="37"/>
      <c r="O89" s="48"/>
    </row>
    <row r="90" spans="1:15" ht="16.5" thickBot="1">
      <c r="A90" s="5"/>
      <c r="B90" s="9"/>
      <c r="C90" s="9"/>
      <c r="D90" s="9">
        <v>0.51</v>
      </c>
      <c r="E90" s="25" t="s">
        <v>67</v>
      </c>
      <c r="F90" s="9"/>
      <c r="G90" s="24" t="s">
        <v>68</v>
      </c>
      <c r="H90" s="57"/>
      <c r="I90" s="58"/>
      <c r="J90" s="58"/>
      <c r="K90" s="59"/>
      <c r="L90" s="10" t="str">
        <f>IF(H90&lt;1," ",IF(H90=5,IF(I90=1,IF(J90=5,IF(K90=1,"Y","N"),"N"),"N"),"N"))</f>
        <v> </v>
      </c>
      <c r="M90" s="15"/>
      <c r="N90" s="34">
        <f>IF(L90="Y",1,0)</f>
        <v>0</v>
      </c>
      <c r="O90" s="48"/>
    </row>
    <row r="91" spans="1:15" ht="15.75">
      <c r="A91" s="5"/>
      <c r="B91" s="9"/>
      <c r="C91" s="9"/>
      <c r="D91" s="9"/>
      <c r="E91" s="25"/>
      <c r="F91" s="9"/>
      <c r="G91" s="24"/>
      <c r="H91" s="21"/>
      <c r="I91" s="21"/>
      <c r="J91" s="21"/>
      <c r="K91" s="21"/>
      <c r="L91" s="10"/>
      <c r="M91" s="15"/>
      <c r="N91" s="37"/>
      <c r="O91" s="48"/>
    </row>
    <row r="92" spans="1:15" ht="24" thickBot="1">
      <c r="A92" s="5"/>
      <c r="B92" s="9"/>
      <c r="C92" s="9"/>
      <c r="D92" s="9"/>
      <c r="E92" s="25"/>
      <c r="F92" s="9"/>
      <c r="G92" s="24"/>
      <c r="H92" s="9"/>
      <c r="I92" s="9"/>
      <c r="J92" s="18" t="s">
        <v>16</v>
      </c>
      <c r="K92" s="18" t="s">
        <v>16</v>
      </c>
      <c r="L92" s="27"/>
      <c r="M92" s="15"/>
      <c r="N92" s="37"/>
      <c r="O92" s="48"/>
    </row>
    <row r="93" spans="1:15" ht="16.5" thickBot="1">
      <c r="A93" s="5"/>
      <c r="B93" s="9"/>
      <c r="C93" s="9"/>
      <c r="D93" s="9"/>
      <c r="E93" s="9"/>
      <c r="F93" s="9"/>
      <c r="G93" s="60" t="s">
        <v>69</v>
      </c>
      <c r="H93" s="61"/>
      <c r="I93" s="62"/>
      <c r="J93" s="62"/>
      <c r="K93" s="63"/>
      <c r="L93" s="10" t="str">
        <f>IF(J93&lt;1," ",IF(I93=0,IF(J93=5,IF(K93=1,"Y","N"),"N"),"N"))</f>
        <v> </v>
      </c>
      <c r="M93" s="15"/>
      <c r="N93" s="37"/>
      <c r="O93" s="48"/>
    </row>
    <row r="94" spans="1:15" ht="24" thickBot="1">
      <c r="A94" s="5"/>
      <c r="B94" s="9"/>
      <c r="C94" s="9"/>
      <c r="D94" s="9"/>
      <c r="E94" s="9"/>
      <c r="F94" s="9"/>
      <c r="G94" s="60"/>
      <c r="H94" s="9"/>
      <c r="I94" s="9"/>
      <c r="J94" s="18"/>
      <c r="K94" s="18"/>
      <c r="L94" s="27"/>
      <c r="M94" s="15"/>
      <c r="N94" s="37"/>
      <c r="O94" s="48"/>
    </row>
    <row r="95" spans="1:15" ht="16.5" thickBot="1">
      <c r="A95" s="5"/>
      <c r="B95" s="9"/>
      <c r="C95" s="9"/>
      <c r="D95" s="9"/>
      <c r="E95" s="9"/>
      <c r="F95" s="9"/>
      <c r="G95" s="24" t="s">
        <v>70</v>
      </c>
      <c r="H95" s="57"/>
      <c r="I95" s="58"/>
      <c r="J95" s="62"/>
      <c r="K95" s="63"/>
      <c r="L95" s="10" t="str">
        <f>IF(H95&lt;1," ",IF(H95=5,IF(I95=1,IF(J95=0,"Y","N"),"N"),"N"))</f>
        <v> </v>
      </c>
      <c r="M95" s="15"/>
      <c r="N95" s="37"/>
      <c r="O95" s="48"/>
    </row>
    <row r="96" spans="1:15" ht="24" thickBot="1">
      <c r="A96" s="5"/>
      <c r="B96" s="9"/>
      <c r="C96" s="9"/>
      <c r="D96" s="9"/>
      <c r="E96" s="9"/>
      <c r="F96" s="9"/>
      <c r="G96" s="9" t="s">
        <v>72</v>
      </c>
      <c r="H96" s="22"/>
      <c r="I96" s="9"/>
      <c r="J96" s="18"/>
      <c r="K96" s="18"/>
      <c r="L96" s="27"/>
      <c r="M96" s="15"/>
      <c r="N96" s="37"/>
      <c r="O96" s="48"/>
    </row>
    <row r="97" spans="1:15" ht="15.75">
      <c r="A97" s="5"/>
      <c r="B97" s="9"/>
      <c r="C97" s="9"/>
      <c r="D97" s="9"/>
      <c r="E97" s="9"/>
      <c r="F97" s="9"/>
      <c r="G97" s="24" t="s">
        <v>78</v>
      </c>
      <c r="H97" s="9"/>
      <c r="I97" s="64"/>
      <c r="J97" s="29"/>
      <c r="K97" s="9"/>
      <c r="L97" s="10" t="str">
        <f>IF(I97&lt;1," ",IF(I97=51,IF(I98=99,"Y","N"),"N"))</f>
        <v> </v>
      </c>
      <c r="M97" s="15"/>
      <c r="N97" s="34">
        <f>IF(L97="Y",1,0)</f>
        <v>0</v>
      </c>
      <c r="O97" s="48"/>
    </row>
    <row r="98" spans="1:15" ht="16.5" thickBot="1">
      <c r="A98" s="5"/>
      <c r="B98" s="9"/>
      <c r="C98" s="9"/>
      <c r="D98" s="9"/>
      <c r="E98" s="9"/>
      <c r="F98" s="9"/>
      <c r="G98" s="21"/>
      <c r="H98" s="22"/>
      <c r="I98" s="65"/>
      <c r="J98" s="23" t="str">
        <f>IF(H98&lt;1," ",IF(H98=9.4,"Y","N"))</f>
        <v> </v>
      </c>
      <c r="K98" s="9"/>
      <c r="L98" s="9"/>
      <c r="M98" s="15">
        <f>IF(J98="Y",1,0)</f>
        <v>0</v>
      </c>
      <c r="N98" s="37"/>
      <c r="O98" s="48"/>
    </row>
    <row r="99" spans="1:15" ht="15.75">
      <c r="A99" s="5"/>
      <c r="B99" s="9"/>
      <c r="C99" s="9"/>
      <c r="D99" s="9"/>
      <c r="E99" s="9"/>
      <c r="F99" s="9"/>
      <c r="G99" s="9"/>
      <c r="H99" s="9"/>
      <c r="I99" s="21"/>
      <c r="J99" s="27"/>
      <c r="K99" s="9"/>
      <c r="L99" s="9"/>
      <c r="M99" s="15"/>
      <c r="N99" s="37"/>
      <c r="O99" s="48"/>
    </row>
    <row r="100" spans="1:15" ht="15.75">
      <c r="A100" s="5"/>
      <c r="B100" s="9"/>
      <c r="C100" s="9"/>
      <c r="D100" s="9"/>
      <c r="E100" s="9"/>
      <c r="F100" s="9"/>
      <c r="G100" s="9"/>
      <c r="H100" s="9"/>
      <c r="I100" s="22"/>
      <c r="J100" s="23" t="str">
        <f>IF(I100&lt;1," ",IF(I100=7.195,"Y","N"))</f>
        <v> </v>
      </c>
      <c r="K100" s="9"/>
      <c r="L100" s="9"/>
      <c r="M100" s="15">
        <f>IF(J96="Y",IF(J98="Y",IF(J100="Y",2,0)),0)</f>
        <v>0</v>
      </c>
      <c r="N100" s="37"/>
      <c r="O100" s="48"/>
    </row>
    <row r="101" spans="1:15" ht="15.75">
      <c r="A101" s="5"/>
      <c r="B101" s="9"/>
      <c r="C101" s="9"/>
      <c r="D101" s="9"/>
      <c r="E101" s="9"/>
      <c r="F101" s="9"/>
      <c r="G101" s="9"/>
      <c r="H101" s="9"/>
      <c r="I101" s="21"/>
      <c r="J101" s="27"/>
      <c r="K101" s="9"/>
      <c r="L101" s="9"/>
      <c r="M101" s="15"/>
      <c r="N101" s="37"/>
      <c r="O101" s="48"/>
    </row>
    <row r="102" spans="1:15" ht="24" thickBot="1">
      <c r="A102" s="5"/>
      <c r="B102" s="9"/>
      <c r="C102" s="9"/>
      <c r="D102" s="67" t="s">
        <v>75</v>
      </c>
      <c r="E102" s="9"/>
      <c r="F102" s="9"/>
      <c r="G102" s="29"/>
      <c r="H102" s="9"/>
      <c r="I102" s="9"/>
      <c r="J102" s="9"/>
      <c r="K102" s="18" t="s">
        <v>16</v>
      </c>
      <c r="L102" s="18" t="s">
        <v>16</v>
      </c>
      <c r="M102" s="9"/>
      <c r="N102" s="37"/>
      <c r="O102" s="48"/>
    </row>
    <row r="103" spans="1:15" ht="16.5" thickBot="1">
      <c r="A103" s="5"/>
      <c r="B103" s="9"/>
      <c r="C103" s="9"/>
      <c r="D103" s="9">
        <v>0.451</v>
      </c>
      <c r="E103" s="25" t="s">
        <v>67</v>
      </c>
      <c r="F103" s="29"/>
      <c r="G103" s="24" t="s">
        <v>74</v>
      </c>
      <c r="H103" s="70"/>
      <c r="I103" s="58"/>
      <c r="J103" s="58"/>
      <c r="K103" s="58"/>
      <c r="L103" s="59"/>
      <c r="M103" s="10" t="str">
        <f>IF(H103&lt;1," ",IF(H103=4,IF(I103=5,IF(J103=1,IF(K103=5,IF(L103=1,"Y","N"),"N"),"N"),"N"),"N"))</f>
        <v> </v>
      </c>
      <c r="N103" s="34">
        <f>IF(M103="Y",1,0)</f>
        <v>0</v>
      </c>
      <c r="O103" s="48"/>
    </row>
    <row r="104" spans="1:15" ht="15.75">
      <c r="A104" s="5"/>
      <c r="B104" s="9"/>
      <c r="C104" s="9"/>
      <c r="D104" s="29"/>
      <c r="E104" s="29"/>
      <c r="F104" s="29"/>
      <c r="G104" s="24"/>
      <c r="H104" s="21"/>
      <c r="I104" s="21"/>
      <c r="J104" s="21"/>
      <c r="K104" s="21"/>
      <c r="L104" s="10"/>
      <c r="M104" s="35"/>
      <c r="N104" s="37"/>
      <c r="O104" s="48"/>
    </row>
    <row r="105" spans="1:15" ht="24" thickBot="1">
      <c r="A105" s="5"/>
      <c r="B105" s="9"/>
      <c r="C105" s="9"/>
      <c r="D105" s="9"/>
      <c r="E105" s="9"/>
      <c r="F105" s="29"/>
      <c r="G105" s="24"/>
      <c r="H105" s="29"/>
      <c r="I105" s="9"/>
      <c r="J105" s="9"/>
      <c r="K105" s="18" t="s">
        <v>16</v>
      </c>
      <c r="L105" s="18" t="s">
        <v>16</v>
      </c>
      <c r="M105" s="27"/>
      <c r="N105" s="37"/>
      <c r="O105" s="48"/>
    </row>
    <row r="106" spans="1:15" ht="16.5" thickBot="1">
      <c r="A106" s="5"/>
      <c r="B106" s="9"/>
      <c r="C106" s="9"/>
      <c r="D106" s="9"/>
      <c r="E106" s="9"/>
      <c r="F106" s="29"/>
      <c r="G106" s="24" t="s">
        <v>79</v>
      </c>
      <c r="H106" s="69"/>
      <c r="I106" s="58"/>
      <c r="J106" s="58"/>
      <c r="K106" s="58"/>
      <c r="L106" s="59"/>
      <c r="M106" s="10" t="str">
        <f>IF(K106&lt;1," ",IF(I106=0,IF(J106=4,IF(K106=5,IF(L106=1,"Y","N"),"N"),"N"),"N"))</f>
        <v> </v>
      </c>
      <c r="N106" s="37"/>
      <c r="O106" s="48"/>
    </row>
    <row r="107" spans="1:15" ht="24" thickBot="1">
      <c r="A107" s="5"/>
      <c r="B107" s="9"/>
      <c r="C107" s="9"/>
      <c r="D107" s="9"/>
      <c r="E107" s="9"/>
      <c r="F107" s="29"/>
      <c r="G107" s="60"/>
      <c r="H107" s="9"/>
      <c r="I107" s="9"/>
      <c r="J107" s="18"/>
      <c r="K107" s="18"/>
      <c r="L107" s="9"/>
      <c r="M107" s="35"/>
      <c r="N107" s="37"/>
      <c r="O107" s="48"/>
    </row>
    <row r="108" spans="1:15" ht="16.5" thickBot="1">
      <c r="A108" s="5"/>
      <c r="B108" s="9"/>
      <c r="C108" s="9"/>
      <c r="D108" s="9"/>
      <c r="E108" s="9"/>
      <c r="F108" s="29"/>
      <c r="G108" s="24" t="s">
        <v>77</v>
      </c>
      <c r="H108" s="70"/>
      <c r="I108" s="58"/>
      <c r="J108" s="58"/>
      <c r="K108" s="62"/>
      <c r="L108" s="63"/>
      <c r="M108" s="10" t="str">
        <f>IF(H108&lt;1," ",IF(H108=4,IF(I108=4,IF(J108=7,IF(K108=0,"Y","N"),"N"),"N"),"N"))</f>
        <v> </v>
      </c>
      <c r="N108" s="37"/>
      <c r="O108" s="48"/>
    </row>
    <row r="109" spans="1:15" ht="24" thickBot="1">
      <c r="A109" s="5"/>
      <c r="B109" s="9"/>
      <c r="C109" s="9"/>
      <c r="D109" s="9"/>
      <c r="E109" s="9"/>
      <c r="F109" s="29"/>
      <c r="G109" s="9" t="s">
        <v>72</v>
      </c>
      <c r="H109" s="22"/>
      <c r="I109" s="9"/>
      <c r="J109" s="18"/>
      <c r="K109" s="18"/>
      <c r="L109" s="9"/>
      <c r="M109" s="35"/>
      <c r="N109" s="37"/>
      <c r="O109" s="48"/>
    </row>
    <row r="110" spans="1:15" ht="15.75">
      <c r="A110" s="5"/>
      <c r="B110" s="9"/>
      <c r="C110" s="9"/>
      <c r="D110" s="9"/>
      <c r="E110" s="9"/>
      <c r="F110" s="29"/>
      <c r="G110" s="24" t="s">
        <v>76</v>
      </c>
      <c r="H110" s="9"/>
      <c r="I110" s="77"/>
      <c r="J110" s="78"/>
      <c r="K110" s="9"/>
      <c r="L110" s="29"/>
      <c r="M110" s="10" t="str">
        <f>IF(I110&lt;1," ",IF(I110=447,IF(I111=990,"Y","N"),"N"))</f>
        <v> </v>
      </c>
      <c r="N110" s="34">
        <f>IF(M110="Y",1,0)</f>
        <v>0</v>
      </c>
      <c r="O110" s="48"/>
    </row>
    <row r="111" spans="1:15" ht="16.5" thickBot="1">
      <c r="A111" s="5"/>
      <c r="B111" s="9"/>
      <c r="C111" s="9"/>
      <c r="D111" s="9"/>
      <c r="E111" s="9"/>
      <c r="F111" s="9"/>
      <c r="G111" s="21"/>
      <c r="H111" s="22"/>
      <c r="I111" s="79"/>
      <c r="J111" s="80"/>
      <c r="K111" s="9"/>
      <c r="L111" s="9"/>
      <c r="M111" s="35"/>
      <c r="N111" s="37"/>
      <c r="O111" s="48"/>
    </row>
    <row r="112" spans="1:15" ht="16.5" thickBot="1">
      <c r="A112" s="5"/>
      <c r="B112" s="9"/>
      <c r="C112" s="9"/>
      <c r="D112" s="9"/>
      <c r="E112" s="29"/>
      <c r="F112" s="9"/>
      <c r="G112" s="9"/>
      <c r="H112" s="9"/>
      <c r="I112" s="9"/>
      <c r="J112" s="9"/>
      <c r="K112" s="9"/>
      <c r="L112" s="9"/>
      <c r="M112" s="35"/>
      <c r="N112" s="37"/>
      <c r="O112" s="48"/>
    </row>
    <row r="113" spans="1:15" ht="15.75">
      <c r="A113" s="5"/>
      <c r="B113" s="9"/>
      <c r="C113" s="9"/>
      <c r="D113" s="9"/>
      <c r="E113" s="9" t="s">
        <v>80</v>
      </c>
      <c r="F113" s="9"/>
      <c r="G113" s="9"/>
      <c r="H113" s="9"/>
      <c r="I113" s="77"/>
      <c r="J113" s="78"/>
      <c r="K113" s="9"/>
      <c r="L113" s="9"/>
      <c r="M113" s="10" t="str">
        <f>IF(I113&lt;1," ",IF(I113=149,IF(I114=330,"Y","N"),"N"))</f>
        <v> </v>
      </c>
      <c r="N113" s="34">
        <f>IF(M113="Y",1,0)</f>
        <v>0</v>
      </c>
      <c r="O113" s="48"/>
    </row>
    <row r="114" spans="1:15" ht="16.5" thickBot="1">
      <c r="A114" s="5"/>
      <c r="B114" s="9"/>
      <c r="C114" s="9"/>
      <c r="D114" s="9"/>
      <c r="E114" s="9"/>
      <c r="F114" s="9"/>
      <c r="G114" s="9"/>
      <c r="H114" s="9"/>
      <c r="I114" s="79"/>
      <c r="J114" s="80"/>
      <c r="K114" s="9"/>
      <c r="L114" s="9"/>
      <c r="M114" s="15"/>
      <c r="N114" s="37"/>
      <c r="O114" s="48"/>
    </row>
    <row r="115" spans="1:15" ht="15.75">
      <c r="A115" s="5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5"/>
      <c r="N115" s="37"/>
      <c r="O115" s="48"/>
    </row>
    <row r="116" spans="1:15" ht="15.75">
      <c r="A116" s="5"/>
      <c r="B116" s="9"/>
      <c r="C116" s="9"/>
      <c r="D116" s="9"/>
      <c r="E116" s="9"/>
      <c r="F116" s="9"/>
      <c r="G116" s="9"/>
      <c r="H116" s="14" t="s">
        <v>9</v>
      </c>
      <c r="I116" s="19"/>
      <c r="J116" s="29"/>
      <c r="K116" s="29"/>
      <c r="L116" s="23"/>
      <c r="M116" s="9"/>
      <c r="N116" s="35">
        <f>SUM(N8:N115)</f>
        <v>0</v>
      </c>
      <c r="O116" s="48"/>
    </row>
    <row r="117" spans="1:15" ht="15.75">
      <c r="A117" s="5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5"/>
      <c r="N117" s="71"/>
      <c r="O117" s="48"/>
    </row>
    <row r="118" spans="1:15" ht="15.75">
      <c r="A118" s="5"/>
      <c r="B118" s="72"/>
      <c r="C118" s="20"/>
      <c r="D118" s="20"/>
      <c r="E118" s="20"/>
      <c r="F118" s="20"/>
      <c r="G118" s="9"/>
      <c r="H118" s="9"/>
      <c r="I118" s="19"/>
      <c r="J118" s="23" t="str">
        <f>IF(I118&lt;1," ",IF(I118=1478,"Y","N"))</f>
        <v> </v>
      </c>
      <c r="K118" s="9"/>
      <c r="L118" s="9"/>
      <c r="M118" s="15"/>
      <c r="N118" s="71"/>
      <c r="O118" s="48"/>
    </row>
    <row r="119" spans="1:15" ht="15.75">
      <c r="A119" s="5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5"/>
      <c r="N119" s="71"/>
      <c r="O119" s="48"/>
    </row>
    <row r="120" spans="1:15" ht="15.75">
      <c r="A120" s="5"/>
      <c r="B120" s="9"/>
      <c r="C120" s="9"/>
      <c r="D120" s="9"/>
      <c r="E120" s="9"/>
      <c r="F120" s="9"/>
      <c r="G120" s="9"/>
      <c r="H120" s="21"/>
      <c r="I120" s="19"/>
      <c r="J120" s="23" t="str">
        <f>IF(I120&lt;1," ",IF(I120=1475,"Y","N"))</f>
        <v> </v>
      </c>
      <c r="K120" s="9"/>
      <c r="L120" s="9"/>
      <c r="M120" s="15"/>
      <c r="N120" s="71"/>
      <c r="O120" s="48"/>
    </row>
    <row r="121" spans="1:15" ht="15.75">
      <c r="A121" s="5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15"/>
      <c r="N121" s="71"/>
      <c r="O121" s="48"/>
    </row>
    <row r="122" spans="1:15" ht="15.75">
      <c r="A122" s="5"/>
      <c r="B122" s="9"/>
      <c r="C122" s="9"/>
      <c r="D122" s="9"/>
      <c r="E122" s="9"/>
      <c r="F122" s="9"/>
      <c r="G122" s="9"/>
      <c r="H122" s="9"/>
      <c r="I122" s="22"/>
      <c r="J122" s="23" t="str">
        <f>IF(I122&lt;1," ",IF(I122="N","Y","N"))</f>
        <v> </v>
      </c>
      <c r="K122" s="9"/>
      <c r="L122" s="9"/>
      <c r="M122" s="15"/>
      <c r="N122" s="71"/>
      <c r="O122" s="48"/>
    </row>
    <row r="123" spans="1:15" ht="15.75">
      <c r="A123" s="5"/>
      <c r="B123" s="9"/>
      <c r="C123" s="9"/>
      <c r="D123" s="9"/>
      <c r="E123" s="9"/>
      <c r="F123" s="9"/>
      <c r="G123" s="9"/>
      <c r="H123" s="9"/>
      <c r="I123" s="9"/>
      <c r="J123" s="14"/>
      <c r="K123" s="9"/>
      <c r="L123" s="9"/>
      <c r="M123" s="15"/>
      <c r="N123" s="71"/>
      <c r="O123" s="48"/>
    </row>
    <row r="124" spans="1:15" ht="15.75">
      <c r="A124" s="5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5"/>
      <c r="N124" s="71"/>
      <c r="O124" s="48"/>
    </row>
    <row r="125" spans="1:15" ht="15.75">
      <c r="A125" s="5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71"/>
      <c r="O125" s="48"/>
    </row>
    <row r="126" spans="1:15" ht="15.75">
      <c r="A126" s="73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5"/>
      <c r="O126" s="76"/>
    </row>
    <row r="127" spans="1:15" ht="1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2"/>
      <c r="N127" s="30"/>
      <c r="O127" s="31"/>
    </row>
    <row r="128" spans="1:15" ht="1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2"/>
      <c r="N128" s="30"/>
      <c r="O128" s="31"/>
    </row>
    <row r="129" spans="1:15" ht="1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2"/>
      <c r="N129" s="30"/>
      <c r="O129" s="31"/>
    </row>
    <row r="130" spans="1:15" ht="1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2"/>
      <c r="N130" s="30"/>
      <c r="O130" s="31"/>
    </row>
    <row r="131" spans="1:15" ht="1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2"/>
      <c r="N131" s="30"/>
      <c r="O131" s="31"/>
    </row>
    <row r="132" spans="1:15" ht="1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2"/>
      <c r="N132" s="30"/>
      <c r="O132" s="31"/>
    </row>
    <row r="133" spans="1:15" ht="1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2"/>
      <c r="N133" s="30"/>
      <c r="O133" s="31"/>
    </row>
    <row r="134" spans="1:15" ht="1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2"/>
      <c r="N134" s="30"/>
      <c r="O134" s="31"/>
    </row>
    <row r="135" spans="1:15" ht="1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2"/>
      <c r="N135" s="30"/>
      <c r="O135" s="31"/>
    </row>
    <row r="136" spans="1:15" ht="1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2"/>
      <c r="N136" s="30"/>
      <c r="O136" s="31"/>
    </row>
    <row r="137" spans="1:15" ht="1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2"/>
      <c r="N137" s="30"/>
      <c r="O137" s="31"/>
    </row>
    <row r="138" spans="1:15" ht="1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2"/>
      <c r="N138" s="30"/>
      <c r="O138" s="31"/>
    </row>
    <row r="139" spans="1:15" ht="1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2"/>
      <c r="N139" s="30"/>
      <c r="O139" s="31"/>
    </row>
    <row r="140" spans="1:15" ht="1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2"/>
      <c r="N140" s="30"/>
      <c r="O140" s="31"/>
    </row>
    <row r="141" spans="1:15" ht="1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2"/>
      <c r="N141" s="30"/>
      <c r="O141" s="31"/>
    </row>
    <row r="142" spans="1:15" ht="1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2"/>
      <c r="N142" s="30"/>
      <c r="O142" s="31"/>
    </row>
    <row r="143" spans="1:15" ht="1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2"/>
      <c r="N143" s="30"/>
      <c r="O143" s="31"/>
    </row>
    <row r="144" spans="1:15" ht="1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2"/>
      <c r="N144" s="30"/>
      <c r="O144" s="31"/>
    </row>
    <row r="145" spans="1:15" ht="1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2"/>
      <c r="N145" s="30"/>
      <c r="O145" s="31"/>
    </row>
    <row r="146" spans="1:15" ht="1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2"/>
      <c r="N146" s="30"/>
      <c r="O146" s="31"/>
    </row>
    <row r="147" spans="1:15" ht="1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2"/>
      <c r="N147" s="30"/>
      <c r="O147" s="31"/>
    </row>
    <row r="148" spans="1:15" ht="1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2"/>
      <c r="N148" s="30"/>
      <c r="O148" s="31"/>
    </row>
    <row r="149" spans="1:15" ht="1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2"/>
      <c r="N149" s="30"/>
      <c r="O149" s="31"/>
    </row>
    <row r="150" spans="1:15" ht="1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2"/>
      <c r="N150" s="30"/>
      <c r="O150" s="31"/>
    </row>
    <row r="151" spans="1:15" ht="1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2"/>
      <c r="N151" s="30"/>
      <c r="O151" s="31"/>
    </row>
    <row r="152" spans="1:15" ht="1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2"/>
      <c r="N152" s="30"/>
      <c r="O152" s="31"/>
    </row>
    <row r="153" spans="1:15" ht="1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2"/>
      <c r="N153" s="30"/>
      <c r="O153" s="31"/>
    </row>
    <row r="154" spans="1:15" ht="1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2"/>
      <c r="N154" s="30"/>
      <c r="O154" s="31"/>
    </row>
    <row r="155" spans="1:15" ht="1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2"/>
      <c r="N155" s="30"/>
      <c r="O155" s="31"/>
    </row>
    <row r="156" spans="1:15" ht="1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2"/>
      <c r="N156" s="30"/>
      <c r="O156" s="31"/>
    </row>
    <row r="157" spans="1:15" ht="1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2"/>
      <c r="N157" s="30"/>
      <c r="O157" s="31"/>
    </row>
    <row r="158" spans="1:15" ht="1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2"/>
      <c r="N158" s="30"/>
      <c r="O158" s="31"/>
    </row>
    <row r="159" spans="1:15" ht="1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2"/>
      <c r="N159" s="30"/>
      <c r="O159" s="31"/>
    </row>
    <row r="160" spans="1:15" ht="1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2"/>
      <c r="N160" s="30"/>
      <c r="O160" s="31"/>
    </row>
    <row r="161" spans="1:15" ht="1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2"/>
      <c r="N161" s="30"/>
      <c r="O161" s="31"/>
    </row>
    <row r="162" spans="1:15" ht="1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2"/>
      <c r="N162" s="30"/>
      <c r="O162" s="31"/>
    </row>
    <row r="163" spans="1:15" ht="1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2"/>
      <c r="N163" s="30"/>
      <c r="O163" s="31"/>
    </row>
    <row r="164" spans="1:15" ht="1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2"/>
      <c r="N164" s="30"/>
      <c r="O164" s="31"/>
    </row>
    <row r="165" spans="1:15" ht="1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2"/>
      <c r="N165" s="30"/>
      <c r="O165" s="31"/>
    </row>
    <row r="166" spans="1:15" ht="1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2"/>
      <c r="N166" s="30"/>
      <c r="O166" s="31"/>
    </row>
    <row r="167" spans="1:15" ht="1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2"/>
      <c r="N167" s="30"/>
      <c r="O167" s="31"/>
    </row>
    <row r="168" spans="1:15" ht="1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2"/>
      <c r="N168" s="30"/>
      <c r="O168" s="31"/>
    </row>
    <row r="169" spans="1:15" ht="1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2"/>
      <c r="N169" s="30"/>
      <c r="O169" s="31"/>
    </row>
    <row r="170" spans="1:15" ht="1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2"/>
      <c r="N170" s="30"/>
      <c r="O170" s="31"/>
    </row>
    <row r="171" spans="1:15" ht="1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2"/>
      <c r="N171" s="30"/>
      <c r="O171" s="31"/>
    </row>
    <row r="172" spans="1:15" ht="1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2"/>
      <c r="N172" s="30"/>
      <c r="O172" s="31"/>
    </row>
    <row r="173" spans="1:15" ht="1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2"/>
      <c r="N173" s="30"/>
      <c r="O173" s="31"/>
    </row>
    <row r="174" spans="1:15" ht="1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2"/>
      <c r="N174" s="30"/>
      <c r="O174" s="31"/>
    </row>
    <row r="175" spans="1:15" ht="1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2"/>
      <c r="N175" s="30"/>
      <c r="O175" s="31"/>
    </row>
    <row r="176" spans="1:15" ht="1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2"/>
      <c r="N176" s="30"/>
      <c r="O176" s="31"/>
    </row>
    <row r="177" spans="1:15" ht="1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2"/>
      <c r="N177" s="30"/>
      <c r="O177" s="31"/>
    </row>
    <row r="178" spans="1:15" ht="1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2"/>
      <c r="N178" s="30"/>
      <c r="O178" s="31"/>
    </row>
    <row r="179" spans="1:15" ht="1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2"/>
      <c r="N179" s="30"/>
      <c r="O179" s="31"/>
    </row>
    <row r="180" spans="1:15" ht="1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2"/>
      <c r="N180" s="30"/>
      <c r="O180" s="31"/>
    </row>
    <row r="181" spans="1:15" ht="1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2"/>
      <c r="N181" s="30"/>
      <c r="O181" s="31"/>
    </row>
    <row r="182" spans="1:15" ht="1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2"/>
      <c r="N182" s="30"/>
      <c r="O182" s="31"/>
    </row>
    <row r="183" spans="1:15" ht="1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2"/>
      <c r="N183" s="30"/>
      <c r="O183" s="31"/>
    </row>
    <row r="184" spans="1:15" ht="1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2"/>
      <c r="N184" s="30"/>
      <c r="O184" s="31"/>
    </row>
    <row r="185" spans="1:15" ht="1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2"/>
      <c r="N185" s="30"/>
      <c r="O185" s="31"/>
    </row>
    <row r="186" spans="1:15" ht="1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2"/>
      <c r="N186" s="30"/>
      <c r="O186" s="31"/>
    </row>
    <row r="187" spans="1:15" ht="1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2"/>
      <c r="N187" s="30"/>
      <c r="O187" s="31"/>
    </row>
    <row r="188" spans="1:15" ht="1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2"/>
      <c r="N188" s="30"/>
      <c r="O188" s="31"/>
    </row>
    <row r="189" spans="1:15" ht="1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2"/>
      <c r="N189" s="30"/>
      <c r="O189" s="31"/>
    </row>
    <row r="190" spans="1:15" ht="1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2"/>
      <c r="N190" s="30"/>
      <c r="O190" s="31"/>
    </row>
    <row r="191" spans="1:15" ht="1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2"/>
      <c r="N191" s="30"/>
      <c r="O191" s="31"/>
    </row>
    <row r="192" spans="1:15" ht="1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2"/>
      <c r="N192" s="30"/>
      <c r="O192" s="31"/>
    </row>
    <row r="193" spans="1:15" ht="1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2"/>
      <c r="N193" s="30"/>
      <c r="O193" s="31"/>
    </row>
    <row r="194" spans="1:15" ht="1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2"/>
      <c r="N194" s="30"/>
      <c r="O194" s="31"/>
    </row>
    <row r="195" spans="1:15" ht="1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2"/>
      <c r="N195" s="30"/>
      <c r="O195" s="31"/>
    </row>
    <row r="196" spans="1:15" ht="1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2"/>
      <c r="N196" s="30"/>
      <c r="O196" s="31"/>
    </row>
    <row r="197" spans="1:15" ht="1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2"/>
      <c r="N197" s="30"/>
      <c r="O197" s="31"/>
    </row>
    <row r="198" spans="1:15" ht="1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2"/>
      <c r="N198" s="30"/>
      <c r="O198" s="31"/>
    </row>
    <row r="199" spans="1:15" ht="1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2"/>
      <c r="N199" s="30"/>
      <c r="O199" s="31"/>
    </row>
    <row r="200" spans="1:15" ht="1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2"/>
      <c r="N200" s="30"/>
      <c r="O200" s="31"/>
    </row>
    <row r="201" spans="1:15" ht="1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2"/>
      <c r="N201" s="30"/>
      <c r="O201" s="31"/>
    </row>
    <row r="202" spans="1:15" ht="1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2"/>
      <c r="N202" s="30"/>
      <c r="O202" s="31"/>
    </row>
    <row r="203" spans="1:15" ht="1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2"/>
      <c r="N203" s="30"/>
      <c r="O203" s="31"/>
    </row>
    <row r="204" spans="1:15" ht="1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2"/>
      <c r="N204" s="30"/>
      <c r="O204" s="31"/>
    </row>
    <row r="205" spans="1:15" ht="1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2"/>
      <c r="N205" s="30"/>
      <c r="O205" s="31"/>
    </row>
    <row r="206" spans="1:15" ht="1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2"/>
      <c r="N206" s="30"/>
      <c r="O206" s="31"/>
    </row>
    <row r="207" spans="1:15" ht="1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2"/>
      <c r="N207" s="30"/>
      <c r="O207" s="31"/>
    </row>
    <row r="208" spans="1:15" ht="1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2"/>
      <c r="N208" s="30"/>
      <c r="O208" s="31"/>
    </row>
    <row r="209" spans="1:15" ht="1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2"/>
      <c r="N209" s="30"/>
      <c r="O209" s="31"/>
    </row>
    <row r="210" spans="1:15" ht="1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2"/>
      <c r="N210" s="30"/>
      <c r="O210" s="31"/>
    </row>
    <row r="211" spans="1:15" ht="1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2"/>
      <c r="N211" s="30"/>
      <c r="O211" s="31"/>
    </row>
    <row r="212" spans="1:15" ht="1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2"/>
      <c r="N212" s="30"/>
      <c r="O212" s="31"/>
    </row>
    <row r="213" spans="1:15" ht="1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2"/>
      <c r="N213" s="30"/>
      <c r="O213" s="31"/>
    </row>
    <row r="214" spans="1:15" ht="1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2"/>
      <c r="N214" s="30"/>
      <c r="O214" s="31"/>
    </row>
    <row r="215" spans="1:15" ht="1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2"/>
      <c r="N215" s="30"/>
      <c r="O215" s="31"/>
    </row>
    <row r="216" spans="1:15" ht="1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2"/>
      <c r="N216" s="30"/>
      <c r="O216" s="31"/>
    </row>
    <row r="217" spans="1:15" ht="1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2"/>
      <c r="N217" s="30"/>
      <c r="O217" s="31"/>
    </row>
    <row r="218" spans="1:15" ht="1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2"/>
      <c r="N218" s="30"/>
      <c r="O218" s="31"/>
    </row>
    <row r="219" spans="1:15" ht="1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2"/>
      <c r="N219" s="30"/>
      <c r="O219" s="31"/>
    </row>
    <row r="220" spans="1:15" ht="1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2"/>
      <c r="N220" s="30"/>
      <c r="O220" s="31"/>
    </row>
    <row r="221" spans="1:15" ht="1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2"/>
      <c r="N221" s="30"/>
      <c r="O221" s="31"/>
    </row>
    <row r="222" spans="1:15" ht="1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2"/>
      <c r="N222" s="30"/>
      <c r="O222" s="31"/>
    </row>
    <row r="223" spans="1:15" ht="1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2"/>
      <c r="N223" s="30"/>
      <c r="O223" s="31"/>
    </row>
    <row r="224" spans="1:15" ht="1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2"/>
      <c r="N224" s="30"/>
      <c r="O224" s="31"/>
    </row>
    <row r="225" spans="1:15" ht="1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2"/>
      <c r="N225" s="30"/>
      <c r="O225" s="31"/>
    </row>
    <row r="226" spans="1:15" ht="1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2"/>
      <c r="N226" s="30"/>
      <c r="O226" s="31"/>
    </row>
    <row r="227" spans="1:15" ht="1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2"/>
      <c r="N227" s="30"/>
      <c r="O227" s="31"/>
    </row>
    <row r="228" spans="1:15" ht="1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2"/>
      <c r="N228" s="30"/>
      <c r="O228" s="31"/>
    </row>
    <row r="229" spans="1:15" ht="1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2"/>
      <c r="N229" s="30"/>
      <c r="O229" s="31"/>
    </row>
    <row r="230" spans="1:15" ht="1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2"/>
      <c r="N230" s="30"/>
      <c r="O230" s="31"/>
    </row>
    <row r="231" spans="1:15" ht="1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2"/>
      <c r="N231" s="30"/>
      <c r="O231" s="31"/>
    </row>
    <row r="232" spans="1:15" ht="1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2"/>
      <c r="N232" s="30"/>
      <c r="O232" s="31"/>
    </row>
    <row r="233" spans="1:15" ht="1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2"/>
      <c r="N233" s="30"/>
      <c r="O233" s="31"/>
    </row>
    <row r="234" spans="1:15" ht="1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2"/>
      <c r="N234" s="30"/>
      <c r="O234" s="31"/>
    </row>
    <row r="235" spans="1:15" ht="1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2"/>
      <c r="N235" s="30"/>
      <c r="O235" s="31"/>
    </row>
    <row r="236" spans="1:15" ht="1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2"/>
      <c r="N236" s="30"/>
      <c r="O236" s="31"/>
    </row>
    <row r="237" spans="1:15" ht="1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2"/>
      <c r="N237" s="30"/>
      <c r="O237" s="31"/>
    </row>
    <row r="238" spans="1:15" ht="1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2"/>
      <c r="N238" s="30"/>
      <c r="O238" s="31"/>
    </row>
    <row r="239" spans="1:15" ht="1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2"/>
      <c r="N239" s="30"/>
      <c r="O239" s="31"/>
    </row>
    <row r="240" spans="1:15" ht="1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2"/>
      <c r="N240" s="30"/>
      <c r="O240" s="31"/>
    </row>
    <row r="241" spans="1:15" ht="1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2"/>
      <c r="N241" s="30"/>
      <c r="O241" s="31"/>
    </row>
    <row r="242" spans="1:15" ht="1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2"/>
      <c r="N242" s="30"/>
      <c r="O242" s="31"/>
    </row>
    <row r="243" spans="1:15" ht="1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2"/>
      <c r="N243" s="30"/>
      <c r="O243" s="31"/>
    </row>
    <row r="244" spans="1:15" ht="1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2"/>
      <c r="N244" s="30"/>
      <c r="O244" s="31"/>
    </row>
    <row r="245" spans="1:15" ht="1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2"/>
      <c r="N245" s="30"/>
      <c r="O245" s="31"/>
    </row>
    <row r="246" spans="1:15" ht="1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2"/>
      <c r="N246" s="30"/>
      <c r="O246" s="31"/>
    </row>
    <row r="247" spans="1:15" ht="1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2"/>
      <c r="N247" s="30"/>
      <c r="O247" s="31"/>
    </row>
    <row r="248" spans="1:15" ht="1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2"/>
      <c r="N248" s="30"/>
      <c r="O248" s="31"/>
    </row>
    <row r="249" spans="1:15" ht="1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2"/>
      <c r="N249" s="30"/>
      <c r="O249" s="31"/>
    </row>
    <row r="250" spans="1:15" ht="1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2"/>
      <c r="N250" s="30"/>
      <c r="O250" s="31"/>
    </row>
    <row r="251" spans="1:15" ht="1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2"/>
      <c r="N251" s="30"/>
      <c r="O251" s="31"/>
    </row>
    <row r="252" spans="1:15" ht="1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2"/>
      <c r="N252" s="30"/>
      <c r="O252" s="31"/>
    </row>
    <row r="253" spans="1:15" ht="1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2"/>
      <c r="N253" s="30"/>
      <c r="O253" s="31"/>
    </row>
    <row r="254" spans="1:15" ht="1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2"/>
      <c r="N254" s="30"/>
      <c r="O254" s="31"/>
    </row>
    <row r="255" spans="1:15" ht="1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2"/>
      <c r="N255" s="30"/>
      <c r="O255" s="31"/>
    </row>
    <row r="256" spans="1:15" ht="1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2"/>
      <c r="N256" s="30"/>
      <c r="O256" s="31"/>
    </row>
    <row r="257" spans="1:15" ht="1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2"/>
      <c r="N257" s="30"/>
      <c r="O257" s="31"/>
    </row>
    <row r="258" spans="1:15" ht="1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2"/>
      <c r="N258" s="30"/>
      <c r="O258" s="31"/>
    </row>
    <row r="259" spans="1:15" ht="1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2"/>
      <c r="N259" s="30"/>
      <c r="O259" s="31"/>
    </row>
    <row r="260" spans="1:15" ht="1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2"/>
      <c r="N260" s="30"/>
      <c r="O260" s="31"/>
    </row>
    <row r="261" spans="1:15" ht="1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2"/>
      <c r="N261" s="30"/>
      <c r="O261" s="31"/>
    </row>
    <row r="262" spans="1:15" ht="1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2"/>
      <c r="N262" s="30"/>
      <c r="O262" s="31"/>
    </row>
    <row r="263" spans="1:15" ht="1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2"/>
      <c r="N263" s="30"/>
      <c r="O263" s="31"/>
    </row>
    <row r="264" spans="1:15" ht="1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2"/>
      <c r="N264" s="30"/>
      <c r="O264" s="31"/>
    </row>
    <row r="265" spans="1:15" ht="1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2"/>
      <c r="N265" s="30"/>
      <c r="O265" s="31"/>
    </row>
    <row r="266" spans="1:15" ht="1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2"/>
      <c r="N266" s="30"/>
      <c r="O266" s="31"/>
    </row>
    <row r="267" spans="1:15" ht="1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2"/>
      <c r="N267" s="30"/>
      <c r="O267" s="31"/>
    </row>
    <row r="268" spans="1:15" ht="1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2"/>
      <c r="N268" s="30"/>
      <c r="O268" s="31"/>
    </row>
    <row r="269" spans="1:15" ht="1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2"/>
      <c r="N269" s="30"/>
      <c r="O269" s="31"/>
    </row>
    <row r="270" spans="1:15" ht="1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2"/>
      <c r="N270" s="30"/>
      <c r="O270" s="31"/>
    </row>
    <row r="271" spans="1:15" ht="1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2"/>
      <c r="N271" s="30"/>
      <c r="O271" s="31"/>
    </row>
    <row r="272" spans="1:15" ht="1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2"/>
      <c r="N272" s="30"/>
      <c r="O272" s="31"/>
    </row>
    <row r="273" spans="1:15" ht="1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2"/>
      <c r="N273" s="30"/>
      <c r="O273" s="31"/>
    </row>
    <row r="274" spans="1:15" ht="1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2"/>
      <c r="N274" s="30"/>
      <c r="O274" s="31"/>
    </row>
    <row r="275" spans="1:15" ht="1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2"/>
      <c r="N275" s="30"/>
      <c r="O275" s="31"/>
    </row>
    <row r="276" spans="1:15" ht="1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2"/>
      <c r="N276" s="30"/>
      <c r="O276" s="31"/>
    </row>
    <row r="277" spans="1:15" ht="1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2"/>
      <c r="N277" s="30"/>
      <c r="O277" s="31"/>
    </row>
    <row r="278" spans="1:15" ht="1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2"/>
      <c r="N278" s="30"/>
      <c r="O278" s="31"/>
    </row>
    <row r="279" spans="1:15" ht="1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2"/>
      <c r="N279" s="30"/>
      <c r="O279" s="31"/>
    </row>
    <row r="280" spans="1:15" ht="1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2"/>
      <c r="N280" s="30"/>
      <c r="O280" s="31"/>
    </row>
    <row r="281" spans="1:15" ht="1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2"/>
      <c r="N281" s="30"/>
      <c r="O281" s="31"/>
    </row>
    <row r="282" spans="1:15" ht="1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2"/>
      <c r="N282" s="30"/>
      <c r="O282" s="31"/>
    </row>
    <row r="283" spans="1:15" ht="1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2"/>
      <c r="N283" s="30"/>
      <c r="O283" s="31"/>
    </row>
    <row r="284" spans="1:15" ht="1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2"/>
      <c r="N284" s="30"/>
      <c r="O284" s="31"/>
    </row>
    <row r="285" spans="1:15" ht="1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2"/>
      <c r="N285" s="30"/>
      <c r="O285" s="31"/>
    </row>
    <row r="286" spans="1:15" ht="1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2"/>
      <c r="N286" s="30"/>
      <c r="O286" s="31"/>
    </row>
    <row r="287" spans="1:15" ht="1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2"/>
      <c r="N287" s="30"/>
      <c r="O287" s="31"/>
    </row>
    <row r="288" spans="1:15" ht="1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2"/>
      <c r="N288" s="30"/>
      <c r="O288" s="31"/>
    </row>
    <row r="289" spans="1:15" ht="1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2"/>
      <c r="N289" s="30"/>
      <c r="O289" s="31"/>
    </row>
    <row r="290" spans="1:15" ht="1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2"/>
      <c r="N290" s="30"/>
      <c r="O290" s="31"/>
    </row>
    <row r="291" spans="1:15" ht="1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2"/>
      <c r="N291" s="30"/>
      <c r="O291" s="31"/>
    </row>
    <row r="292" spans="1:15" ht="1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2"/>
      <c r="N292" s="30"/>
      <c r="O292" s="31"/>
    </row>
    <row r="293" spans="1:15" ht="1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2"/>
      <c r="N293" s="30"/>
      <c r="O293" s="31"/>
    </row>
    <row r="294" spans="1:15" ht="1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2"/>
      <c r="N294" s="30"/>
      <c r="O294" s="31"/>
    </row>
    <row r="295" spans="1:15" ht="1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2"/>
      <c r="N295" s="30"/>
      <c r="O295" s="31"/>
    </row>
    <row r="296" spans="1:15" ht="1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2"/>
      <c r="N296" s="30"/>
      <c r="O296" s="31"/>
    </row>
    <row r="297" spans="1:15" ht="1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2"/>
      <c r="N297" s="30"/>
      <c r="O297" s="31"/>
    </row>
    <row r="298" spans="1:15" ht="1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2"/>
      <c r="N298" s="30"/>
      <c r="O298" s="31"/>
    </row>
    <row r="299" spans="1:15" ht="1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2"/>
      <c r="N299" s="30"/>
      <c r="O299" s="31"/>
    </row>
    <row r="300" spans="1:15" ht="1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2"/>
      <c r="N300" s="30"/>
      <c r="O300" s="31"/>
    </row>
    <row r="301" spans="1:15" ht="1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2"/>
      <c r="N301" s="30"/>
      <c r="O301" s="31"/>
    </row>
    <row r="302" spans="1:15" ht="1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2"/>
      <c r="N302" s="30"/>
      <c r="O302" s="31"/>
    </row>
    <row r="303" spans="1:15" ht="1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2"/>
      <c r="N303" s="30"/>
      <c r="O303" s="31"/>
    </row>
    <row r="304" spans="1:15" ht="1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2"/>
      <c r="N304" s="30"/>
      <c r="O304" s="31"/>
    </row>
    <row r="305" spans="1:15" ht="1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2"/>
      <c r="N305" s="30"/>
      <c r="O305" s="31"/>
    </row>
    <row r="306" spans="1:15" ht="1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2"/>
      <c r="N306" s="30"/>
      <c r="O306" s="31"/>
    </row>
    <row r="307" spans="1:15" ht="1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2"/>
      <c r="N307" s="30"/>
      <c r="O307" s="31"/>
    </row>
    <row r="308" spans="1:15" ht="1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2"/>
      <c r="N308" s="30"/>
      <c r="O308" s="31"/>
    </row>
    <row r="309" spans="1:15" ht="1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2"/>
      <c r="N309" s="30"/>
      <c r="O309" s="31"/>
    </row>
    <row r="310" spans="1:15" ht="1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2"/>
      <c r="N310" s="30"/>
      <c r="O310" s="31"/>
    </row>
    <row r="311" spans="1:15" ht="1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2"/>
      <c r="N311" s="30"/>
      <c r="O311" s="31"/>
    </row>
    <row r="312" spans="1:15" ht="1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2"/>
      <c r="N312" s="30"/>
      <c r="O312" s="31"/>
    </row>
    <row r="313" spans="1:15" ht="1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2"/>
      <c r="N313" s="30"/>
      <c r="O313" s="31"/>
    </row>
    <row r="314" spans="1:15" ht="1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2"/>
      <c r="N314" s="30"/>
      <c r="O314" s="31"/>
    </row>
    <row r="315" spans="1:15" ht="1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2"/>
      <c r="N315" s="30"/>
      <c r="O315" s="31"/>
    </row>
    <row r="316" spans="1:15" ht="1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2"/>
      <c r="N316" s="30"/>
      <c r="O316" s="31"/>
    </row>
    <row r="317" spans="1:15" ht="1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2"/>
      <c r="N317" s="30"/>
      <c r="O317" s="31"/>
    </row>
    <row r="318" spans="1:15" ht="1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2"/>
      <c r="N318" s="30"/>
      <c r="O318" s="31"/>
    </row>
    <row r="319" spans="1:15" ht="1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2"/>
      <c r="N319" s="30"/>
      <c r="O319" s="31"/>
    </row>
    <row r="320" spans="1:15" ht="1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2"/>
      <c r="N320" s="30"/>
      <c r="O320" s="31"/>
    </row>
    <row r="321" spans="1:15" ht="1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2"/>
      <c r="N321" s="30"/>
      <c r="O321" s="31"/>
    </row>
    <row r="322" spans="1:15" ht="1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2"/>
      <c r="N322" s="30"/>
      <c r="O322" s="31"/>
    </row>
    <row r="323" spans="1:15" ht="1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2"/>
      <c r="N323" s="30"/>
      <c r="O323" s="31"/>
    </row>
    <row r="324" spans="1:15" ht="1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2"/>
      <c r="N324" s="30"/>
      <c r="O324" s="31"/>
    </row>
    <row r="325" spans="1:15" ht="1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2"/>
      <c r="N325" s="30"/>
      <c r="O325" s="31"/>
    </row>
    <row r="326" spans="1:15" ht="1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2"/>
      <c r="N326" s="30"/>
      <c r="O326" s="31"/>
    </row>
    <row r="327" spans="1:15" ht="1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2"/>
      <c r="N327" s="30"/>
      <c r="O327" s="31"/>
    </row>
    <row r="328" spans="1:15" ht="1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2"/>
      <c r="N328" s="30"/>
      <c r="O328" s="31"/>
    </row>
    <row r="329" spans="1:15" ht="1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2"/>
      <c r="N329" s="30"/>
      <c r="O329" s="31"/>
    </row>
    <row r="330" spans="1:15" ht="1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2"/>
      <c r="N330" s="30"/>
      <c r="O330" s="31"/>
    </row>
    <row r="331" spans="1:15" ht="1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2"/>
      <c r="N331" s="30"/>
      <c r="O331" s="31"/>
    </row>
    <row r="332" spans="1:15" ht="1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2"/>
      <c r="N332" s="30"/>
      <c r="O332" s="31"/>
    </row>
    <row r="333" spans="1:15" ht="1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2"/>
      <c r="N333" s="30"/>
      <c r="O333" s="31"/>
    </row>
    <row r="334" spans="1:15" ht="1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2"/>
      <c r="N334" s="30"/>
      <c r="O334" s="31"/>
    </row>
    <row r="335" spans="1:15" ht="1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2"/>
      <c r="N335" s="30"/>
      <c r="O335" s="31"/>
    </row>
    <row r="336" spans="1:15" ht="1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2"/>
      <c r="N336" s="30"/>
      <c r="O336" s="31"/>
    </row>
    <row r="337" spans="1:15" ht="1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2"/>
      <c r="N337" s="30"/>
      <c r="O337" s="31"/>
    </row>
    <row r="338" spans="1:15" ht="1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2"/>
      <c r="N338" s="30"/>
      <c r="O338" s="31"/>
    </row>
    <row r="339" spans="1:15" ht="1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2"/>
      <c r="N339" s="30"/>
      <c r="O339" s="31"/>
    </row>
    <row r="340" spans="1:15" ht="1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2"/>
      <c r="N340" s="30"/>
      <c r="O340" s="31"/>
    </row>
    <row r="341" spans="1:15" ht="1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2"/>
      <c r="N341" s="30"/>
      <c r="O341" s="31"/>
    </row>
    <row r="342" spans="1:15" ht="1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2"/>
      <c r="N342" s="30"/>
      <c r="O342" s="31"/>
    </row>
    <row r="343" spans="1:15" ht="1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2"/>
      <c r="N343" s="30"/>
      <c r="O343" s="31"/>
    </row>
    <row r="344" spans="1:15" ht="1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2"/>
      <c r="N344" s="30"/>
      <c r="O344" s="31"/>
    </row>
    <row r="345" spans="1:15" ht="1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2"/>
      <c r="N345" s="30"/>
      <c r="O345" s="31"/>
    </row>
    <row r="346" spans="1:15" ht="1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2"/>
      <c r="N346" s="30"/>
      <c r="O346" s="31"/>
    </row>
    <row r="347" spans="1:15" ht="1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2"/>
      <c r="N347" s="30"/>
      <c r="O347" s="31"/>
    </row>
    <row r="348" spans="1:15" ht="1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2"/>
      <c r="N348" s="30"/>
      <c r="O348" s="31"/>
    </row>
    <row r="349" spans="1:15" ht="1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2"/>
      <c r="N349" s="30"/>
      <c r="O349" s="31"/>
    </row>
    <row r="350" spans="1:15" ht="1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2"/>
      <c r="N350" s="30"/>
      <c r="O350" s="31"/>
    </row>
    <row r="351" spans="1:15" ht="1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2"/>
      <c r="N351" s="30"/>
      <c r="O351" s="31"/>
    </row>
    <row r="352" spans="1:15" ht="1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2"/>
      <c r="N352" s="30"/>
      <c r="O352" s="31"/>
    </row>
    <row r="353" spans="1:15" ht="1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2"/>
      <c r="N353" s="30"/>
      <c r="O353" s="31"/>
    </row>
    <row r="354" spans="1:15" ht="1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2"/>
      <c r="N354" s="30"/>
      <c r="O354" s="31"/>
    </row>
    <row r="355" spans="1:15" ht="1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2"/>
      <c r="N355" s="30"/>
      <c r="O355" s="31"/>
    </row>
    <row r="356" spans="1:15" ht="1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2"/>
      <c r="N356" s="30"/>
      <c r="O356" s="31"/>
    </row>
    <row r="357" spans="1:15" ht="1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2"/>
      <c r="N357" s="30"/>
      <c r="O357" s="31"/>
    </row>
    <row r="358" spans="1:15" ht="1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2"/>
      <c r="N358" s="30"/>
      <c r="O358" s="31"/>
    </row>
    <row r="359" spans="1:15" ht="1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2"/>
      <c r="N359" s="30"/>
      <c r="O359" s="31"/>
    </row>
    <row r="360" spans="1:15" ht="1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2"/>
      <c r="N360" s="30"/>
      <c r="O360" s="31"/>
    </row>
    <row r="361" spans="1:15" ht="1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2"/>
      <c r="N361" s="30"/>
      <c r="O361" s="31"/>
    </row>
    <row r="362" spans="1:15" ht="1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2"/>
      <c r="N362" s="30"/>
      <c r="O362" s="31"/>
    </row>
    <row r="363" spans="1:15" ht="1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2"/>
      <c r="N363" s="30"/>
      <c r="O363" s="31"/>
    </row>
    <row r="364" spans="1:15" ht="1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2"/>
      <c r="N364" s="30"/>
      <c r="O364" s="31"/>
    </row>
    <row r="365" spans="1:15" ht="1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2"/>
      <c r="N365" s="30"/>
      <c r="O365" s="31"/>
    </row>
    <row r="366" spans="1:15" ht="1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2"/>
      <c r="N366" s="30"/>
      <c r="O366" s="31"/>
    </row>
    <row r="367" spans="1:15" ht="1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2"/>
      <c r="N367" s="30"/>
      <c r="O367" s="31"/>
    </row>
    <row r="368" spans="1:15" ht="1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2"/>
      <c r="N368" s="30"/>
      <c r="O368" s="31"/>
    </row>
    <row r="369" spans="1:15" ht="1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2"/>
      <c r="N369" s="30"/>
      <c r="O369" s="31"/>
    </row>
    <row r="370" spans="1:15" ht="1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2"/>
      <c r="N370" s="30"/>
      <c r="O370" s="31"/>
    </row>
    <row r="371" spans="1:15" ht="1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2"/>
      <c r="N371" s="30"/>
      <c r="O371" s="31"/>
    </row>
    <row r="372" spans="1:15" ht="1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2"/>
      <c r="N372" s="30"/>
      <c r="O372" s="31"/>
    </row>
    <row r="373" spans="1:15" ht="1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2"/>
      <c r="N373" s="30"/>
      <c r="O373" s="31"/>
    </row>
    <row r="374" spans="1:15" ht="1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2"/>
      <c r="N374" s="30"/>
      <c r="O374" s="31"/>
    </row>
    <row r="375" spans="1:15" ht="1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2"/>
      <c r="N375" s="30"/>
      <c r="O375" s="31"/>
    </row>
    <row r="376" spans="1:15" ht="1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2"/>
      <c r="N376" s="30"/>
      <c r="O376" s="31"/>
    </row>
    <row r="377" spans="1:15" ht="1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2"/>
      <c r="N377" s="30"/>
      <c r="O377" s="31"/>
    </row>
    <row r="378" spans="1:15" ht="1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2"/>
      <c r="N378" s="30"/>
      <c r="O378" s="31"/>
    </row>
    <row r="379" spans="1:15" ht="1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2"/>
      <c r="N379" s="30"/>
      <c r="O379" s="31"/>
    </row>
    <row r="380" spans="1:15" ht="1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2"/>
      <c r="N380" s="30"/>
      <c r="O380" s="31"/>
    </row>
    <row r="381" spans="1:15" ht="1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2"/>
      <c r="N381" s="30"/>
      <c r="O381" s="31"/>
    </row>
    <row r="382" spans="1:15" ht="1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2"/>
      <c r="N382" s="30"/>
      <c r="O382" s="31"/>
    </row>
    <row r="383" spans="1:15" ht="1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2"/>
      <c r="N383" s="30"/>
      <c r="O383" s="31"/>
    </row>
    <row r="384" spans="1:15" ht="1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2"/>
      <c r="N384" s="30"/>
      <c r="O384" s="31"/>
    </row>
    <row r="385" spans="1:15" ht="1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2"/>
      <c r="N385" s="30"/>
      <c r="O385" s="31"/>
    </row>
    <row r="386" spans="1:15" ht="1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2"/>
      <c r="N386" s="30"/>
      <c r="O386" s="31"/>
    </row>
    <row r="387" spans="1:15" ht="1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2"/>
      <c r="N387" s="30"/>
      <c r="O387" s="31"/>
    </row>
    <row r="388" spans="1:15" ht="1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2"/>
      <c r="N388" s="30"/>
      <c r="O388" s="31"/>
    </row>
    <row r="389" spans="1:15" ht="1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2"/>
      <c r="N389" s="30"/>
      <c r="O389" s="31"/>
    </row>
    <row r="390" spans="1:15" ht="1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2"/>
      <c r="N390" s="30"/>
      <c r="O390" s="31"/>
    </row>
    <row r="391" spans="1:15" ht="1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2"/>
      <c r="N391" s="30"/>
      <c r="O391" s="31"/>
    </row>
    <row r="392" spans="1:15" ht="1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2"/>
      <c r="N392" s="30"/>
      <c r="O392" s="31"/>
    </row>
    <row r="393" spans="1:15" ht="1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2"/>
      <c r="N393" s="30"/>
      <c r="O393" s="31"/>
    </row>
    <row r="394" spans="1:15" ht="1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2"/>
      <c r="N394" s="30"/>
      <c r="O394" s="31"/>
    </row>
    <row r="395" spans="1:15" ht="1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2"/>
      <c r="N395" s="30"/>
      <c r="O395" s="31"/>
    </row>
    <row r="396" spans="1:15" ht="1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2"/>
      <c r="N396" s="30"/>
      <c r="O396" s="31"/>
    </row>
    <row r="397" spans="1:15" ht="1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2"/>
      <c r="N397" s="30"/>
      <c r="O397" s="31"/>
    </row>
    <row r="398" spans="1:15" ht="1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2"/>
      <c r="N398" s="30"/>
      <c r="O398" s="31"/>
    </row>
    <row r="399" spans="1:15" ht="1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2"/>
      <c r="N399" s="30"/>
      <c r="O399" s="31"/>
    </row>
    <row r="400" spans="1:15" ht="1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2"/>
      <c r="N400" s="30"/>
      <c r="O400" s="31"/>
    </row>
    <row r="401" spans="1:15" ht="1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2"/>
      <c r="N401" s="30"/>
      <c r="O401" s="31"/>
    </row>
    <row r="402" spans="1:15" ht="1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2"/>
      <c r="N402" s="30"/>
      <c r="O402" s="31"/>
    </row>
    <row r="403" spans="1:15" ht="1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2"/>
      <c r="N403" s="30"/>
      <c r="O403" s="31"/>
    </row>
    <row r="404" spans="1:15" ht="1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2"/>
      <c r="N404" s="30"/>
      <c r="O404" s="31"/>
    </row>
    <row r="405" spans="1:15" ht="1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2"/>
      <c r="N405" s="30"/>
      <c r="O405" s="31"/>
    </row>
    <row r="406" spans="1:15" ht="1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2"/>
      <c r="N406" s="30"/>
      <c r="O406" s="31"/>
    </row>
    <row r="407" spans="1:15" ht="1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2"/>
      <c r="N407" s="30"/>
      <c r="O407" s="31"/>
    </row>
    <row r="408" spans="1:15" ht="1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2"/>
      <c r="N408" s="30"/>
      <c r="O408" s="31"/>
    </row>
    <row r="409" spans="1:15" ht="1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2"/>
      <c r="N409" s="30"/>
      <c r="O409" s="31"/>
    </row>
    <row r="410" spans="1:15" ht="1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2"/>
      <c r="N410" s="30"/>
      <c r="O410" s="31"/>
    </row>
    <row r="411" spans="1:15" ht="1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2"/>
      <c r="N411" s="30"/>
      <c r="O411" s="31"/>
    </row>
    <row r="412" spans="1:15" ht="1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2"/>
      <c r="N412" s="30"/>
      <c r="O412" s="31"/>
    </row>
    <row r="413" spans="1:15" ht="1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2"/>
      <c r="N413" s="30"/>
      <c r="O413" s="31"/>
    </row>
    <row r="414" spans="1:15" ht="1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2"/>
      <c r="N414" s="30"/>
      <c r="O414" s="31"/>
    </row>
    <row r="415" spans="1:15" ht="1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2"/>
      <c r="N415" s="30"/>
      <c r="O415" s="31"/>
    </row>
    <row r="416" spans="1:15" ht="1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2"/>
      <c r="N416" s="30"/>
      <c r="O416" s="31"/>
    </row>
    <row r="417" spans="1:15" ht="1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2"/>
      <c r="N417" s="30"/>
      <c r="O417" s="31"/>
    </row>
    <row r="418" spans="1:15" ht="1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2"/>
      <c r="N418" s="30"/>
      <c r="O418" s="31"/>
    </row>
    <row r="419" spans="1:15" ht="1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2"/>
      <c r="N419" s="30"/>
      <c r="O419" s="31"/>
    </row>
    <row r="420" spans="1:15" ht="1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2"/>
      <c r="N420" s="30"/>
      <c r="O420" s="31"/>
    </row>
    <row r="421" spans="1:15" ht="1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2"/>
      <c r="N421" s="30"/>
      <c r="O421" s="31"/>
    </row>
    <row r="422" spans="1:15" ht="1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2"/>
      <c r="N422" s="30"/>
      <c r="O422" s="31"/>
    </row>
    <row r="423" spans="1:15" ht="1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2"/>
      <c r="N423" s="30"/>
      <c r="O423" s="31"/>
    </row>
    <row r="424" spans="1:15" ht="1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2"/>
      <c r="N424" s="30"/>
      <c r="O424" s="31"/>
    </row>
    <row r="425" spans="1:15" ht="1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2"/>
      <c r="N425" s="30"/>
      <c r="O425" s="31"/>
    </row>
    <row r="426" spans="1:15" ht="1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2"/>
      <c r="N426" s="30"/>
      <c r="O426" s="31"/>
    </row>
    <row r="427" spans="1:15" ht="1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2"/>
      <c r="N427" s="30"/>
      <c r="O427" s="31"/>
    </row>
    <row r="428" spans="1:15" ht="1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2"/>
      <c r="N428" s="30"/>
      <c r="O428" s="31"/>
    </row>
    <row r="429" spans="1:15" ht="1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2"/>
      <c r="N429" s="30"/>
      <c r="O429" s="31"/>
    </row>
    <row r="430" spans="1:15" ht="1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2"/>
      <c r="N430" s="30"/>
      <c r="O430" s="31"/>
    </row>
    <row r="431" spans="1:15" ht="1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2"/>
      <c r="N431" s="30"/>
      <c r="O431" s="31"/>
    </row>
    <row r="432" spans="1:15" ht="1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2"/>
      <c r="N432" s="30"/>
      <c r="O432" s="31"/>
    </row>
    <row r="433" spans="1:15" ht="1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2"/>
      <c r="N433" s="30"/>
      <c r="O433" s="31"/>
    </row>
    <row r="434" spans="1:15" ht="1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2"/>
      <c r="N434" s="30"/>
      <c r="O434" s="31"/>
    </row>
    <row r="435" spans="1:15" ht="1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2"/>
      <c r="N435" s="30"/>
      <c r="O435" s="31"/>
    </row>
    <row r="436" spans="1:15" ht="1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2"/>
      <c r="N436" s="30"/>
      <c r="O436" s="31"/>
    </row>
    <row r="437" spans="1:15" ht="1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2"/>
      <c r="N437" s="30"/>
      <c r="O437" s="31"/>
    </row>
    <row r="438" spans="1:15" ht="1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2"/>
      <c r="N438" s="30"/>
      <c r="O438" s="31"/>
    </row>
    <row r="439" spans="1:15" ht="1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2"/>
      <c r="N439" s="30"/>
      <c r="O439" s="31"/>
    </row>
    <row r="440" spans="1:15" ht="1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2"/>
      <c r="N440" s="30"/>
      <c r="O440" s="31"/>
    </row>
    <row r="441" spans="1:15" ht="1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2"/>
      <c r="N441" s="30"/>
      <c r="O441" s="31"/>
    </row>
    <row r="442" spans="1:15" ht="1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2"/>
      <c r="N442" s="30"/>
      <c r="O442" s="31"/>
    </row>
    <row r="443" spans="1:15" ht="1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2"/>
      <c r="N443" s="30"/>
      <c r="O443" s="31"/>
    </row>
    <row r="444" spans="1:15" ht="1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2"/>
      <c r="N444" s="30"/>
      <c r="O444" s="31"/>
    </row>
    <row r="445" spans="1:15" ht="1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2"/>
      <c r="N445" s="30"/>
      <c r="O445" s="31"/>
    </row>
    <row r="446" spans="1:15" ht="1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2"/>
      <c r="N446" s="30"/>
      <c r="O446" s="31"/>
    </row>
    <row r="447" spans="1:15" ht="1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2"/>
      <c r="N447" s="30"/>
      <c r="O447" s="31"/>
    </row>
    <row r="448" spans="1:15" ht="1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2"/>
      <c r="N448" s="30"/>
      <c r="O448" s="31"/>
    </row>
    <row r="449" spans="1:15" ht="1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2"/>
      <c r="N449" s="30"/>
      <c r="O449" s="31"/>
    </row>
    <row r="450" spans="1:15" ht="1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2"/>
      <c r="N450" s="30"/>
      <c r="O450" s="31"/>
    </row>
    <row r="451" spans="1:15" ht="1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2"/>
      <c r="N451" s="30"/>
      <c r="O451" s="31"/>
    </row>
    <row r="452" spans="1:15" ht="1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2"/>
      <c r="N452" s="30"/>
      <c r="O452" s="31"/>
    </row>
    <row r="453" spans="1:15" ht="1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2"/>
      <c r="N453" s="30"/>
      <c r="O453" s="31"/>
    </row>
    <row r="454" spans="1:15" ht="1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2"/>
      <c r="N454" s="30"/>
      <c r="O454" s="31"/>
    </row>
    <row r="455" spans="1:15" ht="1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2"/>
      <c r="N455" s="30"/>
      <c r="O455" s="31"/>
    </row>
    <row r="456" spans="1:15" ht="1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2"/>
      <c r="N456" s="30"/>
      <c r="O456" s="31"/>
    </row>
    <row r="457" spans="1:15" ht="1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2"/>
      <c r="N457" s="30"/>
      <c r="O457" s="31"/>
    </row>
    <row r="458" spans="1:15" ht="1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2"/>
      <c r="N458" s="30"/>
      <c r="O458" s="31"/>
    </row>
    <row r="459" spans="1:15" ht="1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2"/>
      <c r="N459" s="30"/>
      <c r="O459" s="31"/>
    </row>
    <row r="460" spans="1:15" ht="1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2"/>
      <c r="N460" s="30"/>
      <c r="O460" s="31"/>
    </row>
    <row r="461" spans="1:15" ht="1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2"/>
      <c r="N461" s="30"/>
      <c r="O461" s="31"/>
    </row>
    <row r="462" spans="1:15" ht="1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2"/>
      <c r="N462" s="30"/>
      <c r="O462" s="31"/>
    </row>
    <row r="463" spans="1:15" ht="1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2"/>
      <c r="N463" s="30"/>
      <c r="O463" s="31"/>
    </row>
    <row r="464" spans="1:15" ht="1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2"/>
      <c r="N464" s="30"/>
      <c r="O464" s="31"/>
    </row>
    <row r="465" spans="1:15" ht="1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2"/>
      <c r="N465" s="30"/>
      <c r="O465" s="31"/>
    </row>
    <row r="466" spans="1:15" ht="1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2"/>
      <c r="N466" s="30"/>
      <c r="O466" s="31"/>
    </row>
    <row r="467" spans="1:15" ht="1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2"/>
      <c r="N467" s="30"/>
      <c r="O467" s="31"/>
    </row>
    <row r="468" spans="1:15" ht="1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2"/>
      <c r="N468" s="30"/>
      <c r="O468" s="31"/>
    </row>
    <row r="469" spans="1:15" ht="1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2"/>
      <c r="N469" s="30"/>
      <c r="O469" s="31"/>
    </row>
    <row r="470" spans="1:15" ht="1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2"/>
      <c r="N470" s="30"/>
      <c r="O470" s="31"/>
    </row>
    <row r="471" spans="1:15" ht="1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2"/>
      <c r="N471" s="30"/>
      <c r="O471" s="31"/>
    </row>
    <row r="472" spans="1:15" ht="1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2"/>
      <c r="N472" s="30"/>
      <c r="O472" s="31"/>
    </row>
    <row r="473" spans="1:15" ht="1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2"/>
      <c r="N473" s="30"/>
      <c r="O473" s="31"/>
    </row>
    <row r="474" spans="1:15" ht="1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2"/>
      <c r="N474" s="30"/>
      <c r="O474" s="31"/>
    </row>
    <row r="475" spans="1:15" ht="1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2"/>
      <c r="N475" s="30"/>
      <c r="O475" s="31"/>
    </row>
    <row r="476" spans="1:15" ht="1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2"/>
      <c r="N476" s="30"/>
      <c r="O476" s="31"/>
    </row>
    <row r="477" spans="1:15" ht="1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2"/>
      <c r="N477" s="30"/>
      <c r="O477" s="31"/>
    </row>
    <row r="478" spans="1:15" ht="1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2"/>
      <c r="N478" s="30"/>
      <c r="O478" s="31"/>
    </row>
    <row r="479" spans="1:15" ht="1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2"/>
      <c r="N479" s="30"/>
      <c r="O479" s="31"/>
    </row>
    <row r="480" spans="1:15" ht="1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2"/>
      <c r="N480" s="30"/>
      <c r="O480" s="31"/>
    </row>
    <row r="481" spans="1:15" ht="1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2"/>
      <c r="N481" s="30"/>
      <c r="O481" s="31"/>
    </row>
    <row r="482" spans="1:15" ht="1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2"/>
      <c r="N482" s="30"/>
      <c r="O482" s="31"/>
    </row>
    <row r="483" spans="1:15" ht="1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2"/>
      <c r="N483" s="30"/>
      <c r="O483" s="31"/>
    </row>
    <row r="484" spans="1:15" ht="1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2"/>
      <c r="N484" s="30"/>
      <c r="O484" s="31"/>
    </row>
    <row r="485" spans="1:15" ht="1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2"/>
      <c r="N485" s="30"/>
      <c r="O485" s="31"/>
    </row>
    <row r="486" spans="1:15" ht="1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2"/>
      <c r="N486" s="30"/>
      <c r="O486" s="31"/>
    </row>
    <row r="487" spans="1:15" ht="1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2"/>
      <c r="N487" s="30"/>
      <c r="O487" s="31"/>
    </row>
    <row r="488" spans="1:15" ht="1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2"/>
      <c r="N488" s="30"/>
      <c r="O488" s="31"/>
    </row>
    <row r="489" spans="1:15" ht="1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2"/>
      <c r="N489" s="30"/>
      <c r="O489" s="31"/>
    </row>
    <row r="490" spans="1:15" ht="1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2"/>
      <c r="N490" s="30"/>
      <c r="O490" s="31"/>
    </row>
    <row r="491" spans="1:15" ht="1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2"/>
      <c r="N491" s="30"/>
      <c r="O491" s="31"/>
    </row>
    <row r="492" spans="1:15" ht="1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2"/>
      <c r="N492" s="30"/>
      <c r="O492" s="31"/>
    </row>
    <row r="493" spans="1:15" ht="1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2"/>
      <c r="N493" s="30"/>
      <c r="O493" s="31"/>
    </row>
    <row r="494" spans="1:15" ht="1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2"/>
      <c r="N494" s="30"/>
      <c r="O494" s="31"/>
    </row>
    <row r="495" spans="1:15" ht="1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2"/>
      <c r="N495" s="30"/>
      <c r="O495" s="31"/>
    </row>
    <row r="496" spans="1:15" ht="1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2"/>
      <c r="N496" s="30"/>
      <c r="O496" s="31"/>
    </row>
    <row r="497" spans="1:15" ht="1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2"/>
      <c r="N497" s="30"/>
      <c r="O497" s="31"/>
    </row>
    <row r="498" spans="1:15" ht="1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2"/>
      <c r="N498" s="30"/>
      <c r="O498" s="31"/>
    </row>
    <row r="499" spans="1:15" ht="1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2"/>
      <c r="N499" s="30"/>
      <c r="O499" s="31"/>
    </row>
    <row r="500" spans="1:15" ht="1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2"/>
      <c r="N500" s="30"/>
      <c r="O500" s="31"/>
    </row>
    <row r="501" spans="1:15" ht="1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2"/>
      <c r="N501" s="30"/>
      <c r="O501" s="31"/>
    </row>
    <row r="502" spans="1:15" ht="1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2"/>
      <c r="N502" s="30"/>
      <c r="O502" s="31"/>
    </row>
    <row r="503" spans="1:15" ht="1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2"/>
      <c r="N503" s="30"/>
      <c r="O503" s="31"/>
    </row>
    <row r="504" spans="1:15" ht="1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2"/>
      <c r="N504" s="30"/>
      <c r="O504" s="31"/>
    </row>
    <row r="505" spans="1:15" ht="1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2"/>
      <c r="N505" s="30"/>
      <c r="O505" s="31"/>
    </row>
    <row r="506" spans="1:15" ht="1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2"/>
      <c r="N506" s="30"/>
      <c r="O506" s="31"/>
    </row>
    <row r="507" spans="1:15" ht="1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2"/>
      <c r="N507" s="30"/>
      <c r="O507" s="31"/>
    </row>
    <row r="508" spans="1:15" ht="1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2"/>
      <c r="N508" s="30"/>
      <c r="O508" s="31"/>
    </row>
    <row r="509" spans="1:15" ht="1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2"/>
      <c r="N509" s="30"/>
      <c r="O509" s="31"/>
    </row>
    <row r="510" spans="1:15" ht="1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2"/>
      <c r="N510" s="30"/>
      <c r="O510" s="31"/>
    </row>
    <row r="511" spans="1:15" ht="1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2"/>
      <c r="N511" s="30"/>
      <c r="O511" s="31"/>
    </row>
    <row r="512" spans="1:15" ht="1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2"/>
      <c r="N512" s="30"/>
      <c r="O512" s="31"/>
    </row>
    <row r="513" spans="1:15" ht="1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2"/>
      <c r="N513" s="30"/>
      <c r="O513" s="31"/>
    </row>
    <row r="514" spans="1:15" ht="1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2"/>
      <c r="N514" s="30"/>
      <c r="O514" s="31"/>
    </row>
    <row r="515" spans="1:15" ht="1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2"/>
      <c r="N515" s="30"/>
      <c r="O515" s="31"/>
    </row>
    <row r="516" spans="1:15" ht="1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2"/>
      <c r="N516" s="30"/>
      <c r="O516" s="31"/>
    </row>
    <row r="517" spans="1:15" ht="1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2"/>
      <c r="N517" s="30"/>
      <c r="O517" s="31"/>
    </row>
    <row r="518" spans="1:15" ht="1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2"/>
      <c r="N518" s="30"/>
      <c r="O518" s="31"/>
    </row>
    <row r="519" spans="1:15" ht="1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2"/>
      <c r="N519" s="30"/>
      <c r="O519" s="31"/>
    </row>
    <row r="520" spans="1:15" ht="1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2"/>
      <c r="N520" s="30"/>
      <c r="O520" s="31"/>
    </row>
    <row r="521" spans="1:15" ht="1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2"/>
      <c r="N521" s="30"/>
      <c r="O521" s="31"/>
    </row>
    <row r="522" spans="1:15" ht="1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2"/>
      <c r="N522" s="30"/>
      <c r="O522" s="31"/>
    </row>
    <row r="523" spans="1:15" ht="1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2"/>
      <c r="N523" s="30"/>
      <c r="O523" s="31"/>
    </row>
    <row r="524" spans="1:15" ht="1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2"/>
      <c r="N524" s="30"/>
      <c r="O524" s="31"/>
    </row>
    <row r="525" spans="1:15" ht="1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2"/>
      <c r="N525" s="30"/>
      <c r="O525" s="31"/>
    </row>
    <row r="526" spans="1:15" ht="1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2"/>
      <c r="N526" s="30"/>
      <c r="O526" s="31"/>
    </row>
    <row r="527" spans="1:15" ht="1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2"/>
      <c r="N527" s="30"/>
      <c r="O527" s="31"/>
    </row>
    <row r="528" spans="1:15" ht="1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2"/>
      <c r="N528" s="30"/>
      <c r="O528" s="31"/>
    </row>
    <row r="529" spans="1:15" ht="1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2"/>
      <c r="N529" s="30"/>
      <c r="O529" s="31"/>
    </row>
    <row r="530" spans="1:15" ht="1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2"/>
      <c r="N530" s="30"/>
      <c r="O530" s="31"/>
    </row>
    <row r="531" spans="1:15" ht="1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2"/>
      <c r="N531" s="30"/>
      <c r="O531" s="31"/>
    </row>
    <row r="532" spans="1:15" ht="1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2"/>
      <c r="N532" s="30"/>
      <c r="O532" s="31"/>
    </row>
    <row r="533" spans="1:15" ht="1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2"/>
      <c r="N533" s="30"/>
      <c r="O533" s="31"/>
    </row>
    <row r="534" spans="1:15" ht="1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2"/>
      <c r="N534" s="30"/>
      <c r="O534" s="31"/>
    </row>
    <row r="535" spans="1:15" ht="1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2"/>
      <c r="N535" s="30"/>
      <c r="O535" s="31"/>
    </row>
    <row r="536" spans="1:15" ht="1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2"/>
      <c r="N536" s="30"/>
      <c r="O536" s="31"/>
    </row>
    <row r="537" spans="1:15" ht="1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2"/>
      <c r="N537" s="30"/>
      <c r="O537" s="31"/>
    </row>
    <row r="538" spans="1:15" ht="1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2"/>
      <c r="N538" s="30"/>
      <c r="O538" s="31"/>
    </row>
    <row r="539" spans="1:15" ht="1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2"/>
      <c r="N539" s="30"/>
      <c r="O539" s="31"/>
    </row>
    <row r="540" spans="1:15" ht="1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2"/>
      <c r="N540" s="30"/>
      <c r="O540" s="31"/>
    </row>
    <row r="541" spans="1:15" ht="1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2"/>
      <c r="N541" s="30"/>
      <c r="O541" s="31"/>
    </row>
    <row r="542" spans="1:15" ht="1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2"/>
      <c r="N542" s="30"/>
      <c r="O542" s="31"/>
    </row>
    <row r="543" spans="1:15" ht="1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2"/>
      <c r="N543" s="30"/>
      <c r="O543" s="31"/>
    </row>
    <row r="544" spans="1:15" ht="1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2"/>
      <c r="N544" s="30"/>
      <c r="O544" s="31"/>
    </row>
    <row r="545" spans="1:15" ht="1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2"/>
      <c r="N545" s="30"/>
      <c r="O545" s="31"/>
    </row>
    <row r="546" spans="1:15" ht="1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2"/>
      <c r="N546" s="30"/>
      <c r="O546" s="31"/>
    </row>
    <row r="547" spans="1:15" ht="1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2"/>
      <c r="N547" s="30"/>
      <c r="O547" s="31"/>
    </row>
    <row r="548" spans="1:15" ht="1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2"/>
      <c r="N548" s="30"/>
      <c r="O548" s="31"/>
    </row>
    <row r="549" spans="1:15" ht="1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2"/>
      <c r="N549" s="30"/>
      <c r="O549" s="31"/>
    </row>
    <row r="550" spans="1:15" ht="1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2"/>
      <c r="N550" s="30"/>
      <c r="O550" s="31"/>
    </row>
    <row r="551" spans="1:15" ht="1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2"/>
      <c r="N551" s="30"/>
      <c r="O551" s="31"/>
    </row>
    <row r="552" spans="1:15" ht="1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2"/>
      <c r="N552" s="30"/>
      <c r="O552" s="31"/>
    </row>
    <row r="553" spans="1:15" ht="1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2"/>
      <c r="N553" s="30"/>
      <c r="O553" s="31"/>
    </row>
    <row r="554" spans="1:15" ht="1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2"/>
      <c r="N554" s="30"/>
      <c r="O554" s="31"/>
    </row>
    <row r="555" spans="1:15" ht="1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2"/>
      <c r="N555" s="30"/>
      <c r="O555" s="31"/>
    </row>
    <row r="556" spans="1:15" ht="1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2"/>
      <c r="N556" s="30"/>
      <c r="O556" s="31"/>
    </row>
    <row r="557" spans="1:15" ht="1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2"/>
      <c r="N557" s="30"/>
      <c r="O557" s="31"/>
    </row>
    <row r="558" spans="1:15" ht="1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2"/>
      <c r="N558" s="30"/>
      <c r="O558" s="31"/>
    </row>
    <row r="559" spans="1:15" ht="1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2"/>
      <c r="N559" s="30"/>
      <c r="O559" s="31"/>
    </row>
    <row r="560" spans="1:15" ht="1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2"/>
      <c r="N560" s="30"/>
      <c r="O560" s="31"/>
    </row>
    <row r="561" spans="1:15" ht="1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2"/>
      <c r="N561" s="30"/>
      <c r="O561" s="31"/>
    </row>
    <row r="562" spans="1:15" ht="1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2"/>
      <c r="N562" s="30"/>
      <c r="O562" s="31"/>
    </row>
    <row r="563" spans="1:15" ht="1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2"/>
      <c r="N563" s="30"/>
      <c r="O563" s="31"/>
    </row>
    <row r="564" spans="1:15" ht="1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2"/>
      <c r="N564" s="30"/>
      <c r="O564" s="31"/>
    </row>
    <row r="565" spans="1:15" ht="1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2"/>
      <c r="N565" s="30"/>
      <c r="O565" s="31"/>
    </row>
    <row r="566" spans="1:15" ht="1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2"/>
      <c r="N566" s="30"/>
      <c r="O566" s="31"/>
    </row>
    <row r="567" spans="1:15" ht="1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2"/>
      <c r="N567" s="30"/>
      <c r="O567" s="31"/>
    </row>
    <row r="568" spans="1:15" ht="1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2"/>
      <c r="N568" s="30"/>
      <c r="O568" s="31"/>
    </row>
    <row r="569" spans="1:15" ht="1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2"/>
      <c r="N569" s="30"/>
      <c r="O569" s="31"/>
    </row>
    <row r="570" spans="1:15" ht="1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2"/>
      <c r="N570" s="30"/>
      <c r="O570" s="31"/>
    </row>
    <row r="571" spans="1:15" ht="1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2"/>
      <c r="N571" s="30"/>
      <c r="O571" s="31"/>
    </row>
    <row r="572" spans="1:15" ht="1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2"/>
      <c r="N572" s="30"/>
      <c r="O572" s="31"/>
    </row>
    <row r="573" spans="1:15" ht="1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2"/>
      <c r="N573" s="30"/>
      <c r="O573" s="31"/>
    </row>
    <row r="574" spans="1:15" ht="1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2"/>
      <c r="N574" s="30"/>
      <c r="O574" s="31"/>
    </row>
    <row r="575" spans="1:15" ht="1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2"/>
      <c r="N575" s="30"/>
      <c r="O575" s="31"/>
    </row>
    <row r="576" spans="1:15" ht="1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2"/>
      <c r="N576" s="30"/>
      <c r="O576" s="31"/>
    </row>
    <row r="577" spans="1:15" ht="1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2"/>
      <c r="N577" s="30"/>
      <c r="O577" s="31"/>
    </row>
    <row r="578" spans="1:15" ht="1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2"/>
      <c r="N578" s="30"/>
      <c r="O578" s="31"/>
    </row>
    <row r="579" spans="1:15" ht="1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2"/>
      <c r="N579" s="30"/>
      <c r="O579" s="31"/>
    </row>
    <row r="580" spans="1:15" ht="1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2"/>
      <c r="N580" s="30"/>
      <c r="O580" s="31"/>
    </row>
    <row r="581" spans="1:15" ht="1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2"/>
      <c r="N581" s="30"/>
      <c r="O581" s="31"/>
    </row>
    <row r="582" spans="1:15" ht="1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2"/>
      <c r="N582" s="30"/>
      <c r="O582" s="31"/>
    </row>
    <row r="583" spans="1:15" ht="1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2"/>
      <c r="N583" s="30"/>
      <c r="O583" s="31"/>
    </row>
    <row r="584" spans="1:15" ht="1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2"/>
      <c r="N584" s="30"/>
      <c r="O584" s="31"/>
    </row>
    <row r="585" spans="1:15" ht="1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2"/>
      <c r="N585" s="30"/>
      <c r="O585" s="31"/>
    </row>
    <row r="586" spans="1:15" ht="1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2"/>
      <c r="N586" s="30"/>
      <c r="O586" s="31"/>
    </row>
    <row r="587" spans="1:15" ht="1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2"/>
      <c r="N587" s="30"/>
      <c r="O587" s="31"/>
    </row>
    <row r="588" spans="1:15" ht="1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2"/>
      <c r="N588" s="30"/>
      <c r="O588" s="31"/>
    </row>
    <row r="589" spans="1:15" ht="1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2"/>
      <c r="N589" s="30"/>
      <c r="O589" s="31"/>
    </row>
    <row r="590" spans="1:15" ht="1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2"/>
      <c r="N590" s="30"/>
      <c r="O590" s="31"/>
    </row>
    <row r="591" spans="1:15" ht="1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2"/>
      <c r="N591" s="30"/>
      <c r="O591" s="31"/>
    </row>
    <row r="592" spans="1:15" ht="1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2"/>
      <c r="N592" s="30"/>
      <c r="O592" s="31"/>
    </row>
    <row r="593" spans="1:15" ht="1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2"/>
      <c r="N593" s="30"/>
      <c r="O593" s="31"/>
    </row>
    <row r="594" spans="1:15" ht="1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2"/>
      <c r="N594" s="30"/>
      <c r="O594" s="31"/>
    </row>
    <row r="595" spans="1:15" ht="1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2"/>
      <c r="N595" s="30"/>
      <c r="O595" s="31"/>
    </row>
    <row r="596" spans="1:15" ht="1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2"/>
      <c r="N596" s="30"/>
      <c r="O596" s="31"/>
    </row>
    <row r="597" spans="1:15" ht="1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2"/>
      <c r="N597" s="30"/>
      <c r="O597" s="31"/>
    </row>
    <row r="598" spans="1:15" ht="1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2"/>
      <c r="N598" s="30"/>
      <c r="O598" s="31"/>
    </row>
    <row r="599" spans="1:15" ht="1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2"/>
      <c r="N599" s="30"/>
      <c r="O599" s="31"/>
    </row>
    <row r="600" spans="1:15" ht="1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2"/>
      <c r="N600" s="30"/>
      <c r="O600" s="31"/>
    </row>
    <row r="601" spans="1:15" ht="1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2"/>
      <c r="N601" s="30"/>
      <c r="O601" s="31"/>
    </row>
    <row r="602" spans="1:15" ht="1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2"/>
      <c r="N602" s="30"/>
      <c r="O602" s="31"/>
    </row>
    <row r="603" spans="1:15" ht="1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2"/>
      <c r="N603" s="30"/>
      <c r="O603" s="31"/>
    </row>
    <row r="604" spans="1:15" ht="1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2"/>
      <c r="N604" s="30"/>
      <c r="O604" s="31"/>
    </row>
    <row r="605" spans="1:15" ht="1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2"/>
      <c r="N605" s="30"/>
      <c r="O605" s="31"/>
    </row>
    <row r="606" spans="1:15" ht="1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2"/>
      <c r="N606" s="30"/>
      <c r="O606" s="31"/>
    </row>
    <row r="607" spans="1:15" ht="1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2"/>
      <c r="N607" s="30"/>
      <c r="O607" s="31"/>
    </row>
    <row r="608" spans="1:15" ht="1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2"/>
      <c r="N608" s="30"/>
      <c r="O608" s="31"/>
    </row>
    <row r="609" spans="1:15" ht="1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2"/>
      <c r="N609" s="30"/>
      <c r="O609" s="31"/>
    </row>
    <row r="610" spans="1:15" ht="1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2"/>
      <c r="N610" s="30"/>
      <c r="O610" s="31"/>
    </row>
    <row r="611" spans="1:15" ht="1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2"/>
      <c r="N611" s="30"/>
      <c r="O611" s="31"/>
    </row>
    <row r="612" spans="1:15" ht="1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2"/>
      <c r="N612" s="30"/>
      <c r="O612" s="31"/>
    </row>
    <row r="613" spans="1:15" ht="1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2"/>
      <c r="N613" s="30"/>
      <c r="O613" s="31"/>
    </row>
    <row r="614" spans="1:15" ht="1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2"/>
      <c r="N614" s="30"/>
      <c r="O614" s="31"/>
    </row>
    <row r="615" spans="1:15" ht="1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2"/>
      <c r="N615" s="30"/>
      <c r="O615" s="31"/>
    </row>
    <row r="616" spans="1:15" ht="1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2"/>
      <c r="N616" s="30"/>
      <c r="O616" s="31"/>
    </row>
    <row r="617" spans="1:15" ht="1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2"/>
      <c r="N617" s="30"/>
      <c r="O617" s="31"/>
    </row>
    <row r="618" spans="1:15" ht="1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2"/>
      <c r="N618" s="30"/>
      <c r="O618" s="31"/>
    </row>
    <row r="619" spans="1:15" ht="1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2"/>
      <c r="N619" s="30"/>
      <c r="O619" s="31"/>
    </row>
    <row r="620" spans="1:15" ht="1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2"/>
      <c r="N620" s="30"/>
      <c r="O620" s="31"/>
    </row>
    <row r="621" spans="1:15" ht="1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2"/>
      <c r="N621" s="30"/>
      <c r="O621" s="31"/>
    </row>
    <row r="622" spans="1:15" ht="1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2"/>
      <c r="N622" s="30"/>
      <c r="O622" s="31"/>
    </row>
    <row r="623" spans="1:15" ht="1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2"/>
      <c r="N623" s="30"/>
      <c r="O623" s="31"/>
    </row>
    <row r="624" spans="1:15" ht="1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2"/>
      <c r="N624" s="30"/>
      <c r="O624" s="31"/>
    </row>
    <row r="625" spans="1:15" ht="1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2"/>
      <c r="N625" s="30"/>
      <c r="O625" s="31"/>
    </row>
    <row r="626" spans="1:15" ht="1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2"/>
      <c r="N626" s="30"/>
      <c r="O626" s="31"/>
    </row>
    <row r="627" spans="1:15" ht="1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2"/>
      <c r="N627" s="30"/>
      <c r="O627" s="31"/>
    </row>
    <row r="628" spans="1:15" ht="1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2"/>
      <c r="N628" s="30"/>
      <c r="O628" s="31"/>
    </row>
    <row r="629" spans="1:15" ht="1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2"/>
      <c r="N629" s="30"/>
      <c r="O629" s="31"/>
    </row>
    <row r="630" spans="1:15" ht="1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2"/>
      <c r="N630" s="30"/>
      <c r="O630" s="31"/>
    </row>
    <row r="631" spans="1:15" ht="1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2"/>
      <c r="N631" s="30"/>
      <c r="O631" s="31"/>
    </row>
    <row r="632" spans="1:15" ht="1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2"/>
      <c r="N632" s="30"/>
      <c r="O632" s="31"/>
    </row>
    <row r="633" spans="1:15" ht="1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2"/>
      <c r="N633" s="30"/>
      <c r="O633" s="31"/>
    </row>
    <row r="634" spans="1:15" ht="1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2"/>
      <c r="N634" s="30"/>
      <c r="O634" s="31"/>
    </row>
    <row r="635" spans="1:15" ht="1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2"/>
      <c r="N635" s="30"/>
      <c r="O635" s="31"/>
    </row>
    <row r="636" spans="1:15" ht="1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2"/>
      <c r="N636" s="30"/>
      <c r="O636" s="31"/>
    </row>
    <row r="637" spans="1:15" ht="1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2"/>
      <c r="N637" s="30"/>
      <c r="O637" s="31"/>
    </row>
    <row r="638" spans="1:15" ht="1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2"/>
      <c r="N638" s="30"/>
      <c r="O638" s="31"/>
    </row>
    <row r="639" spans="1:15" ht="1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2"/>
      <c r="N639" s="30"/>
      <c r="O639" s="31"/>
    </row>
    <row r="640" spans="1:15" ht="1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2"/>
      <c r="N640" s="30"/>
      <c r="O640" s="31"/>
    </row>
    <row r="641" spans="1:15" ht="1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2"/>
      <c r="N641" s="30"/>
      <c r="O641" s="31"/>
    </row>
    <row r="642" spans="1:15" ht="1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2"/>
      <c r="N642" s="30"/>
      <c r="O642" s="31"/>
    </row>
    <row r="643" spans="1:15" ht="1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2"/>
      <c r="N643" s="30"/>
      <c r="O643" s="31"/>
    </row>
    <row r="644" spans="1:15" ht="1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2"/>
      <c r="N644" s="30"/>
      <c r="O644" s="31"/>
    </row>
    <row r="645" spans="1:15" ht="1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2"/>
      <c r="N645" s="30"/>
      <c r="O645" s="31"/>
    </row>
    <row r="646" spans="1:15" ht="1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2"/>
      <c r="N646" s="30"/>
      <c r="O646" s="31"/>
    </row>
    <row r="647" spans="1:15" ht="1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2"/>
      <c r="N647" s="30"/>
      <c r="O647" s="31"/>
    </row>
    <row r="648" spans="1:15" ht="1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2"/>
      <c r="N648" s="30"/>
      <c r="O648" s="31"/>
    </row>
    <row r="649" spans="1:15" ht="1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2"/>
      <c r="N649" s="30"/>
      <c r="O649" s="31"/>
    </row>
    <row r="650" spans="1:15" ht="1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2"/>
      <c r="N650" s="30"/>
      <c r="O650" s="31"/>
    </row>
    <row r="651" spans="1:15" ht="1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2"/>
      <c r="N651" s="30"/>
      <c r="O651" s="31"/>
    </row>
    <row r="652" spans="1:15" ht="1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2"/>
      <c r="N652" s="30"/>
      <c r="O652" s="31"/>
    </row>
    <row r="653" spans="1:15" ht="1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2"/>
      <c r="N653" s="30"/>
      <c r="O653" s="31"/>
    </row>
    <row r="654" spans="1:15" ht="1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2"/>
      <c r="N654" s="30"/>
      <c r="O654" s="31"/>
    </row>
    <row r="655" spans="1:15" ht="1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2"/>
      <c r="N655" s="30"/>
      <c r="O655" s="31"/>
    </row>
    <row r="656" spans="1:15" ht="1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2"/>
      <c r="N656" s="30"/>
      <c r="O656" s="31"/>
    </row>
    <row r="657" spans="1:15" ht="1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2"/>
      <c r="N657" s="30"/>
      <c r="O657" s="31"/>
    </row>
    <row r="658" spans="1:15" ht="1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2"/>
      <c r="N658" s="30"/>
      <c r="O658" s="31"/>
    </row>
    <row r="659" spans="1:15" ht="1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2"/>
      <c r="N659" s="30"/>
      <c r="O659" s="31"/>
    </row>
    <row r="660" spans="1:15" ht="1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2"/>
      <c r="N660" s="30"/>
      <c r="O660" s="31"/>
    </row>
    <row r="661" spans="1:15" ht="1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2"/>
      <c r="N661" s="30"/>
      <c r="O661" s="31"/>
    </row>
    <row r="662" spans="1:15" ht="1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2"/>
      <c r="N662" s="30"/>
      <c r="O662" s="31"/>
    </row>
    <row r="663" spans="1:15" ht="1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2"/>
      <c r="N663" s="30"/>
      <c r="O663" s="31"/>
    </row>
    <row r="664" spans="1:15" ht="1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2"/>
      <c r="N664" s="30"/>
      <c r="O664" s="31"/>
    </row>
    <row r="665" spans="1:15" ht="1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2"/>
      <c r="N665" s="30"/>
      <c r="O665" s="31"/>
    </row>
    <row r="666" spans="1:15" ht="1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2"/>
      <c r="N666" s="30"/>
      <c r="O666" s="31"/>
    </row>
    <row r="667" spans="1:15" ht="1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2"/>
      <c r="N667" s="30"/>
      <c r="O667" s="31"/>
    </row>
    <row r="668" spans="1:15" ht="1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2"/>
      <c r="N668" s="30"/>
      <c r="O668" s="31"/>
    </row>
    <row r="669" spans="1:15" ht="1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2"/>
      <c r="N669" s="30"/>
      <c r="O669" s="31"/>
    </row>
    <row r="670" spans="1:15" ht="1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2"/>
      <c r="N670" s="30"/>
      <c r="O670" s="31"/>
    </row>
    <row r="671" spans="1:15" ht="1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2"/>
      <c r="N671" s="30"/>
      <c r="O671" s="31"/>
    </row>
    <row r="672" spans="1:15" ht="1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2"/>
      <c r="N672" s="30"/>
      <c r="O672" s="31"/>
    </row>
    <row r="673" spans="1:15" ht="1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2"/>
      <c r="N673" s="30"/>
      <c r="O673" s="31"/>
    </row>
    <row r="674" spans="1:15" ht="1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2"/>
      <c r="N674" s="30"/>
      <c r="O674" s="31"/>
    </row>
    <row r="675" spans="1:15" ht="1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2"/>
      <c r="N675" s="30"/>
      <c r="O675" s="31"/>
    </row>
    <row r="676" spans="1:15" ht="1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2"/>
      <c r="N676" s="30"/>
      <c r="O676" s="31"/>
    </row>
    <row r="677" spans="1:15" ht="1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2"/>
      <c r="N677" s="30"/>
      <c r="O677" s="31"/>
    </row>
    <row r="678" spans="1:15" ht="1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2"/>
      <c r="N678" s="30"/>
      <c r="O678" s="31"/>
    </row>
    <row r="679" spans="1:15" ht="1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2"/>
      <c r="N679" s="30"/>
      <c r="O679" s="31"/>
    </row>
    <row r="680" spans="1:15" ht="1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2"/>
      <c r="N680" s="30"/>
      <c r="O680" s="31"/>
    </row>
    <row r="681" spans="1:15" ht="1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2"/>
      <c r="N681" s="30"/>
      <c r="O681" s="31"/>
    </row>
    <row r="682" spans="1:15" ht="1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2"/>
      <c r="N682" s="30"/>
      <c r="O682" s="31"/>
    </row>
    <row r="683" spans="1:15" ht="1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2"/>
      <c r="N683" s="30"/>
      <c r="O683" s="31"/>
    </row>
    <row r="684" spans="1:15" ht="1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2"/>
      <c r="N684" s="30"/>
      <c r="O684" s="31"/>
    </row>
    <row r="685" spans="1:15" ht="1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2"/>
      <c r="N685" s="30"/>
      <c r="O685" s="31"/>
    </row>
    <row r="686" spans="1:15" ht="1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2"/>
      <c r="N686" s="30"/>
      <c r="O686" s="31"/>
    </row>
    <row r="687" spans="1:15" ht="1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2"/>
      <c r="N687" s="30"/>
      <c r="O687" s="31"/>
    </row>
    <row r="688" spans="1:15" ht="1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2"/>
      <c r="N688" s="30"/>
      <c r="O688" s="31"/>
    </row>
    <row r="689" spans="1:15" ht="1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2"/>
      <c r="N689" s="30"/>
      <c r="O689" s="31"/>
    </row>
    <row r="690" spans="1:15" ht="1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2"/>
      <c r="N690" s="30"/>
      <c r="O690" s="31"/>
    </row>
    <row r="691" spans="1:15" ht="1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2"/>
      <c r="N691" s="30"/>
      <c r="O691" s="31"/>
    </row>
    <row r="692" spans="1:15" ht="1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2"/>
      <c r="N692" s="30"/>
      <c r="O692" s="31"/>
    </row>
    <row r="693" spans="1:15" ht="1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2"/>
      <c r="N693" s="30"/>
      <c r="O693" s="31"/>
    </row>
    <row r="694" spans="1:15" ht="1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2"/>
      <c r="N694" s="30"/>
      <c r="O694" s="31"/>
    </row>
    <row r="695" spans="1:15" ht="1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2"/>
      <c r="N695" s="30"/>
      <c r="O695" s="31"/>
    </row>
    <row r="696" spans="1:15" ht="1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2"/>
      <c r="N696" s="30"/>
      <c r="O696" s="31"/>
    </row>
    <row r="697" spans="1:15" ht="1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2"/>
      <c r="N697" s="30"/>
      <c r="O697" s="31"/>
    </row>
    <row r="698" spans="1:15" ht="1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2"/>
      <c r="N698" s="30"/>
      <c r="O698" s="31"/>
    </row>
    <row r="699" spans="1:15" ht="1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2"/>
      <c r="N699" s="30"/>
      <c r="O699" s="31"/>
    </row>
    <row r="700" spans="1:15" ht="1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2"/>
      <c r="N700" s="30"/>
      <c r="O700" s="31"/>
    </row>
    <row r="701" spans="1:15" ht="1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2"/>
      <c r="N701" s="30"/>
      <c r="O701" s="31"/>
    </row>
    <row r="702" spans="1:15" ht="1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2"/>
      <c r="N702" s="30"/>
      <c r="O702" s="31"/>
    </row>
    <row r="703" spans="1:15" ht="1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2"/>
      <c r="N703" s="30"/>
      <c r="O703" s="31"/>
    </row>
    <row r="704" spans="1:15" ht="1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2"/>
      <c r="N704" s="30"/>
      <c r="O704" s="31"/>
    </row>
    <row r="705" spans="1:15" ht="1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2"/>
      <c r="N705" s="30"/>
      <c r="O705" s="31"/>
    </row>
    <row r="706" spans="1:15" ht="1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2"/>
      <c r="N706" s="30"/>
      <c r="O706" s="31"/>
    </row>
    <row r="707" spans="1:15" ht="1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2"/>
      <c r="N707" s="30"/>
      <c r="O707" s="31"/>
    </row>
    <row r="708" spans="1:15" ht="1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2"/>
      <c r="N708" s="30"/>
      <c r="O708" s="31"/>
    </row>
    <row r="709" spans="1:15" ht="1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2"/>
      <c r="N709" s="30"/>
      <c r="O709" s="31"/>
    </row>
    <row r="710" spans="1:15" ht="1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2"/>
      <c r="N710" s="30"/>
      <c r="O710" s="31"/>
    </row>
    <row r="711" spans="1:15" ht="1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2"/>
      <c r="N711" s="30"/>
      <c r="O711" s="31"/>
    </row>
    <row r="712" spans="1:15" ht="1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2"/>
      <c r="N712" s="30"/>
      <c r="O712" s="31"/>
    </row>
    <row r="713" spans="1:15" ht="1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2"/>
      <c r="N713" s="30"/>
      <c r="O713" s="31"/>
    </row>
    <row r="714" spans="1:15" ht="1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2"/>
      <c r="N714" s="30"/>
      <c r="O714" s="31"/>
    </row>
    <row r="715" spans="1:15" ht="1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2"/>
      <c r="N715" s="30"/>
      <c r="O715" s="31"/>
    </row>
    <row r="716" spans="1:15" ht="1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2"/>
      <c r="N716" s="30"/>
      <c r="O716" s="31"/>
    </row>
    <row r="717" spans="1:15" ht="1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2"/>
      <c r="N717" s="30"/>
      <c r="O717" s="31"/>
    </row>
    <row r="718" spans="1:15" ht="1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2"/>
      <c r="N718" s="30"/>
      <c r="O718" s="31"/>
    </row>
    <row r="719" spans="1:15" ht="1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2"/>
      <c r="N719" s="30"/>
      <c r="O719" s="31"/>
    </row>
    <row r="720" spans="1:15" ht="1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2"/>
      <c r="N720" s="30"/>
      <c r="O720" s="31"/>
    </row>
    <row r="721" spans="1:15" ht="1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2"/>
      <c r="N721" s="30"/>
      <c r="O721" s="31"/>
    </row>
    <row r="722" spans="1:15" ht="1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2"/>
      <c r="N722" s="30"/>
      <c r="O722" s="31"/>
    </row>
    <row r="723" spans="1:15" ht="1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2"/>
      <c r="N723" s="30"/>
      <c r="O723" s="31"/>
    </row>
    <row r="724" spans="1:15" ht="1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2"/>
      <c r="N724" s="30"/>
      <c r="O724" s="31"/>
    </row>
    <row r="725" spans="1:15" ht="1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2"/>
      <c r="N725" s="30"/>
      <c r="O725" s="31"/>
    </row>
    <row r="726" spans="1:15" ht="1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2"/>
      <c r="N726" s="30"/>
      <c r="O726" s="31"/>
    </row>
    <row r="727" spans="1:15" ht="1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2"/>
      <c r="N727" s="30"/>
      <c r="O727" s="31"/>
    </row>
    <row r="728" spans="1:15" ht="1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2"/>
      <c r="N728" s="30"/>
      <c r="O728" s="31"/>
    </row>
    <row r="729" spans="1:15" ht="1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2"/>
      <c r="N729" s="30"/>
      <c r="O729" s="31"/>
    </row>
    <row r="730" spans="1:15" ht="1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2"/>
      <c r="N730" s="30"/>
      <c r="O730" s="31"/>
    </row>
    <row r="731" spans="1:15" ht="1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2"/>
      <c r="N731" s="30"/>
      <c r="O731" s="31"/>
    </row>
    <row r="732" spans="1:15" ht="1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2"/>
      <c r="N732" s="30"/>
      <c r="O732" s="31"/>
    </row>
    <row r="733" spans="1:15" ht="1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2"/>
      <c r="N733" s="30"/>
      <c r="O733" s="31"/>
    </row>
    <row r="734" spans="1:15" ht="1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2"/>
      <c r="N734" s="30"/>
      <c r="O734" s="31"/>
    </row>
    <row r="735" spans="1:15" ht="1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2"/>
      <c r="N735" s="30"/>
      <c r="O735" s="31"/>
    </row>
    <row r="736" spans="1:15" ht="1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2"/>
      <c r="N736" s="30"/>
      <c r="O736" s="31"/>
    </row>
    <row r="737" spans="1:15" ht="1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2"/>
      <c r="N737" s="30"/>
      <c r="O737" s="31"/>
    </row>
    <row r="738" spans="1:15" ht="1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2"/>
      <c r="N738" s="30"/>
      <c r="O738" s="31"/>
    </row>
    <row r="739" spans="1:15" ht="1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2"/>
      <c r="N739" s="30"/>
      <c r="O739" s="31"/>
    </row>
    <row r="740" spans="1:15" ht="1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2"/>
      <c r="N740" s="30"/>
      <c r="O740" s="31"/>
    </row>
    <row r="741" spans="1:15" ht="1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2"/>
      <c r="N741" s="30"/>
      <c r="O741" s="31"/>
    </row>
    <row r="742" spans="1:15" ht="1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2"/>
      <c r="N742" s="30"/>
      <c r="O742" s="31"/>
    </row>
    <row r="743" spans="1:15" ht="1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2"/>
      <c r="N743" s="30"/>
      <c r="O743" s="31"/>
    </row>
    <row r="744" spans="1:15" ht="1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2"/>
      <c r="N744" s="30"/>
      <c r="O744" s="31"/>
    </row>
    <row r="745" spans="1:15" ht="1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2"/>
      <c r="N745" s="30"/>
      <c r="O745" s="31"/>
    </row>
    <row r="746" spans="1:15" ht="1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2"/>
      <c r="N746" s="30"/>
      <c r="O746" s="31"/>
    </row>
    <row r="747" spans="1:15" ht="1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2"/>
      <c r="N747" s="30"/>
      <c r="O747" s="31"/>
    </row>
    <row r="748" spans="1:15" ht="1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2"/>
      <c r="N748" s="30"/>
      <c r="O748" s="31"/>
    </row>
    <row r="749" spans="1:15" ht="1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2"/>
      <c r="N749" s="30"/>
      <c r="O749" s="31"/>
    </row>
    <row r="750" spans="1:15" ht="1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2"/>
      <c r="N750" s="30"/>
      <c r="O750" s="31"/>
    </row>
    <row r="751" spans="1:15" ht="1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2"/>
      <c r="N751" s="30"/>
      <c r="O751" s="31"/>
    </row>
    <row r="752" spans="1:15" ht="1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2"/>
      <c r="N752" s="30"/>
      <c r="O752" s="31"/>
    </row>
    <row r="753" spans="1:15" ht="1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2"/>
      <c r="N753" s="30"/>
      <c r="O753" s="31"/>
    </row>
    <row r="754" spans="1:15" ht="1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2"/>
      <c r="N754" s="30"/>
      <c r="O754" s="31"/>
    </row>
    <row r="755" spans="1:15" ht="1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2"/>
      <c r="N755" s="30"/>
      <c r="O755" s="31"/>
    </row>
    <row r="756" spans="1:15" ht="1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2"/>
      <c r="N756" s="30"/>
      <c r="O756" s="31"/>
    </row>
    <row r="757" spans="1:15" ht="1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2"/>
      <c r="N757" s="30"/>
      <c r="O757" s="31"/>
    </row>
    <row r="758" spans="1:15" ht="1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2"/>
      <c r="N758" s="30"/>
      <c r="O758" s="31"/>
    </row>
    <row r="759" spans="1:15" ht="1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2"/>
      <c r="N759" s="30"/>
      <c r="O759" s="31"/>
    </row>
    <row r="760" spans="1:15" ht="1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2"/>
      <c r="N760" s="30"/>
      <c r="O760" s="31"/>
    </row>
    <row r="761" spans="1:15" ht="1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2"/>
      <c r="N761" s="30"/>
      <c r="O761" s="31"/>
    </row>
    <row r="762" spans="1:15" ht="1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2"/>
      <c r="N762" s="30"/>
      <c r="O762" s="31"/>
    </row>
    <row r="763" spans="1:15" ht="1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2"/>
      <c r="N763" s="30"/>
      <c r="O763" s="31"/>
    </row>
    <row r="764" spans="1:15" ht="1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2"/>
      <c r="N764" s="30"/>
      <c r="O764" s="31"/>
    </row>
    <row r="765" spans="1:15" ht="1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2"/>
      <c r="N765" s="30"/>
      <c r="O765" s="31"/>
    </row>
    <row r="766" spans="1:15" ht="1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2"/>
      <c r="N766" s="30"/>
      <c r="O766" s="31"/>
    </row>
    <row r="767" spans="1:15" ht="1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2"/>
      <c r="N767" s="30"/>
      <c r="O767" s="31"/>
    </row>
    <row r="768" spans="1:15" ht="1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2"/>
      <c r="N768" s="30"/>
      <c r="O768" s="31"/>
    </row>
    <row r="769" spans="1:15" ht="1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2"/>
      <c r="N769" s="30"/>
      <c r="O769" s="31"/>
    </row>
    <row r="770" spans="1:15" ht="1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2"/>
      <c r="N770" s="30"/>
      <c r="O770" s="31"/>
    </row>
    <row r="771" spans="1:15" ht="1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2"/>
      <c r="N771" s="30"/>
      <c r="O771" s="31"/>
    </row>
    <row r="772" spans="1:15" ht="1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2"/>
      <c r="N772" s="30"/>
      <c r="O772" s="31"/>
    </row>
    <row r="773" spans="1:15" ht="1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2"/>
      <c r="N773" s="30"/>
      <c r="O773" s="31"/>
    </row>
    <row r="774" spans="1:15" ht="1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2"/>
      <c r="N774" s="30"/>
      <c r="O774" s="31"/>
    </row>
    <row r="775" spans="1:15" ht="1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2"/>
      <c r="N775" s="30"/>
      <c r="O775" s="31"/>
    </row>
    <row r="776" spans="1:15" ht="1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2"/>
      <c r="N776" s="30"/>
      <c r="O776" s="31"/>
    </row>
    <row r="777" spans="1:15" ht="1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2"/>
      <c r="N777" s="30"/>
      <c r="O777" s="31"/>
    </row>
    <row r="778" spans="1:15" ht="1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2"/>
      <c r="N778" s="30"/>
      <c r="O778" s="31"/>
    </row>
    <row r="779" spans="1:15" ht="1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2"/>
      <c r="N779" s="30"/>
      <c r="O779" s="31"/>
    </row>
    <row r="780" spans="1:15" ht="1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2"/>
      <c r="N780" s="30"/>
      <c r="O780" s="31"/>
    </row>
    <row r="781" spans="1:15" ht="1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2"/>
      <c r="N781" s="30"/>
      <c r="O781" s="31"/>
    </row>
    <row r="782" spans="1:15" ht="1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2"/>
      <c r="N782" s="30"/>
      <c r="O782" s="31"/>
    </row>
    <row r="783" spans="1:15" ht="1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2"/>
      <c r="N783" s="30"/>
      <c r="O783" s="31"/>
    </row>
    <row r="784" spans="1:15" ht="1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2"/>
      <c r="N784" s="30"/>
      <c r="O784" s="31"/>
    </row>
    <row r="785" spans="1:15" ht="1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2"/>
      <c r="N785" s="30"/>
      <c r="O785" s="31"/>
    </row>
    <row r="786" spans="1:15" ht="1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2"/>
      <c r="N786" s="30"/>
      <c r="O786" s="31"/>
    </row>
    <row r="787" spans="1:15" ht="1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3"/>
      <c r="N787" s="31"/>
      <c r="O787" s="31"/>
    </row>
    <row r="788" spans="1:15" ht="1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3"/>
      <c r="N788" s="31"/>
      <c r="O788" s="31"/>
    </row>
    <row r="789" spans="1:15" ht="1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3"/>
      <c r="N789" s="31"/>
      <c r="O789" s="31"/>
    </row>
    <row r="790" spans="1:15" ht="1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3"/>
      <c r="N790" s="31"/>
      <c r="O790" s="31"/>
    </row>
    <row r="791" spans="1:15" ht="1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3"/>
      <c r="N791" s="31"/>
      <c r="O791" s="31"/>
    </row>
    <row r="792" spans="1:15" ht="1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3"/>
      <c r="N792" s="31"/>
      <c r="O792" s="31"/>
    </row>
    <row r="793" spans="1:15" ht="1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3"/>
      <c r="N793" s="31"/>
      <c r="O793" s="31"/>
    </row>
    <row r="794" spans="1:15" ht="1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3"/>
      <c r="N794" s="31"/>
      <c r="O794" s="31"/>
    </row>
    <row r="795" spans="1:15" ht="1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3"/>
      <c r="N795" s="31"/>
      <c r="O795" s="31"/>
    </row>
    <row r="796" spans="1:15" ht="1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3"/>
      <c r="N796" s="31"/>
      <c r="O796" s="31"/>
    </row>
    <row r="797" spans="1:15" ht="1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3"/>
      <c r="N797" s="31"/>
      <c r="O797" s="31"/>
    </row>
    <row r="798" spans="1:15" ht="1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3"/>
      <c r="N798" s="31"/>
      <c r="O798" s="31"/>
    </row>
    <row r="799" spans="1:15" ht="1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3"/>
      <c r="N799" s="31"/>
      <c r="O799" s="31"/>
    </row>
    <row r="800" spans="1:15" ht="1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3"/>
      <c r="N800" s="31"/>
      <c r="O800" s="31"/>
    </row>
    <row r="801" spans="1:15" ht="1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3"/>
      <c r="N801" s="31"/>
      <c r="O801" s="31"/>
    </row>
    <row r="802" spans="1:15" ht="1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3"/>
      <c r="N802" s="31"/>
      <c r="O802" s="31"/>
    </row>
    <row r="803" spans="1:15" ht="1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3"/>
      <c r="N803" s="31"/>
      <c r="O803" s="31"/>
    </row>
    <row r="804" spans="1:15" ht="1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3"/>
      <c r="N804" s="31"/>
      <c r="O804" s="31"/>
    </row>
    <row r="805" spans="1:15" ht="1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3"/>
      <c r="N805" s="31"/>
      <c r="O805" s="31"/>
    </row>
    <row r="806" spans="1:15" ht="1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3"/>
      <c r="N806" s="31"/>
      <c r="O806" s="31"/>
    </row>
    <row r="807" spans="1:15" ht="1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3"/>
      <c r="N807" s="31"/>
      <c r="O807" s="31"/>
    </row>
    <row r="808" spans="1:15" ht="1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3"/>
      <c r="N808" s="31"/>
      <c r="O808" s="31"/>
    </row>
    <row r="809" spans="1:15" ht="1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3"/>
      <c r="N809" s="31"/>
      <c r="O809" s="31"/>
    </row>
    <row r="810" spans="1:15" ht="1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3"/>
      <c r="N810" s="31"/>
      <c r="O810" s="31"/>
    </row>
    <row r="811" spans="1:15" ht="1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3"/>
      <c r="N811" s="31"/>
      <c r="O811" s="31"/>
    </row>
    <row r="812" spans="1:15" ht="1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3"/>
      <c r="N812" s="31"/>
      <c r="O812" s="31"/>
    </row>
    <row r="813" spans="1:15" ht="1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3"/>
      <c r="N813" s="31"/>
      <c r="O813" s="31"/>
    </row>
    <row r="814" spans="1:15" ht="1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3"/>
      <c r="N814" s="31"/>
      <c r="O814" s="31"/>
    </row>
    <row r="815" spans="1:15" ht="1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3"/>
      <c r="N815" s="31"/>
      <c r="O815" s="31"/>
    </row>
    <row r="816" spans="1:15" ht="1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3"/>
      <c r="N816" s="31"/>
      <c r="O816" s="31"/>
    </row>
    <row r="817" spans="1:15" ht="1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3"/>
      <c r="N817" s="31"/>
      <c r="O817" s="31"/>
    </row>
    <row r="818" spans="1:15" ht="1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3"/>
      <c r="N818" s="31"/>
      <c r="O818" s="31"/>
    </row>
    <row r="819" spans="1:15" ht="1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3"/>
      <c r="N819" s="31"/>
      <c r="O819" s="31"/>
    </row>
    <row r="820" spans="1:15" ht="1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3"/>
      <c r="N820" s="31"/>
      <c r="O820" s="31"/>
    </row>
    <row r="821" spans="1:15" ht="1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3"/>
      <c r="N821" s="31"/>
      <c r="O821" s="31"/>
    </row>
    <row r="822" spans="1:15" ht="1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3"/>
      <c r="N822" s="31"/>
      <c r="O822" s="31"/>
    </row>
    <row r="823" spans="1:15" ht="1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3"/>
      <c r="N823" s="31"/>
      <c r="O823" s="31"/>
    </row>
    <row r="824" spans="1:15" ht="1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3"/>
      <c r="N824" s="31"/>
      <c r="O824" s="31"/>
    </row>
    <row r="825" spans="1:15" ht="1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3"/>
      <c r="N825" s="31"/>
      <c r="O825" s="31"/>
    </row>
    <row r="826" spans="1:15" ht="1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3"/>
      <c r="N826" s="31"/>
      <c r="O826" s="31"/>
    </row>
    <row r="827" spans="1:15" ht="1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3"/>
      <c r="N827" s="31"/>
      <c r="O827" s="31"/>
    </row>
    <row r="828" spans="1:15" ht="1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3"/>
      <c r="N828" s="31"/>
      <c r="O828" s="31"/>
    </row>
    <row r="829" spans="1:15" ht="1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3"/>
      <c r="N829" s="31"/>
      <c r="O829" s="31"/>
    </row>
    <row r="830" spans="1:15" ht="1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3"/>
      <c r="N830" s="31"/>
      <c r="O830" s="31"/>
    </row>
    <row r="831" spans="1:15" ht="1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3"/>
      <c r="N831" s="31"/>
      <c r="O831" s="31"/>
    </row>
    <row r="832" spans="1:15" ht="1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3"/>
      <c r="N832" s="31"/>
      <c r="O832" s="31"/>
    </row>
    <row r="833" spans="1:15" ht="1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3"/>
      <c r="N833" s="31"/>
      <c r="O833" s="31"/>
    </row>
    <row r="834" spans="1:15" ht="1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3"/>
      <c r="N834" s="31"/>
      <c r="O834" s="31"/>
    </row>
    <row r="835" spans="1:15" ht="1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3"/>
      <c r="N835" s="31"/>
      <c r="O835" s="31"/>
    </row>
    <row r="836" spans="1:15" ht="1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3"/>
      <c r="N836" s="31"/>
      <c r="O836" s="31"/>
    </row>
    <row r="837" spans="1:15" ht="1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3"/>
      <c r="N837" s="31"/>
      <c r="O837" s="31"/>
    </row>
    <row r="838" spans="1:15" ht="1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3"/>
      <c r="N838" s="31"/>
      <c r="O838" s="31"/>
    </row>
    <row r="839" spans="1:15" ht="1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3"/>
      <c r="N839" s="31"/>
      <c r="O839" s="31"/>
    </row>
    <row r="840" spans="1:15" ht="1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3"/>
      <c r="N840" s="31"/>
      <c r="O840" s="31"/>
    </row>
    <row r="841" spans="1:15" ht="1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3"/>
      <c r="N841" s="31"/>
      <c r="O841" s="31"/>
    </row>
    <row r="842" spans="1:15" ht="1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3"/>
      <c r="N842" s="31"/>
      <c r="O842" s="31"/>
    </row>
    <row r="843" spans="1:15" ht="1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3"/>
      <c r="N843" s="31"/>
      <c r="O843" s="31"/>
    </row>
    <row r="844" spans="1:15" ht="1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3"/>
      <c r="N844" s="31"/>
      <c r="O844" s="31"/>
    </row>
    <row r="845" spans="1:15" ht="1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3"/>
      <c r="N845" s="31"/>
      <c r="O845" s="31"/>
    </row>
    <row r="846" spans="1:15" ht="1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3"/>
      <c r="N846" s="31"/>
      <c r="O846" s="31"/>
    </row>
    <row r="847" spans="1:15" ht="1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3"/>
      <c r="N847" s="31"/>
      <c r="O847" s="31"/>
    </row>
    <row r="848" spans="1:15" ht="1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3"/>
      <c r="N848" s="31"/>
      <c r="O848" s="31"/>
    </row>
    <row r="849" spans="1:15" ht="1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3"/>
      <c r="N849" s="31"/>
      <c r="O849" s="31"/>
    </row>
    <row r="850" spans="1:15" ht="1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3"/>
      <c r="N850" s="31"/>
      <c r="O850" s="31"/>
    </row>
    <row r="851" spans="1:15" ht="1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3"/>
      <c r="N851" s="31"/>
      <c r="O851" s="31"/>
    </row>
    <row r="852" spans="1:15" ht="1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3"/>
      <c r="N852" s="31"/>
      <c r="O852" s="31"/>
    </row>
    <row r="853" spans="1:15" ht="1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3"/>
      <c r="N853" s="31"/>
      <c r="O853" s="31"/>
    </row>
    <row r="854" spans="1:15" ht="1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3"/>
      <c r="N854" s="31"/>
      <c r="O854" s="31"/>
    </row>
    <row r="855" spans="1:15" ht="1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3"/>
      <c r="N855" s="31"/>
      <c r="O855" s="31"/>
    </row>
    <row r="856" spans="1:15" ht="1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3"/>
      <c r="N856" s="31"/>
      <c r="O856" s="31"/>
    </row>
    <row r="857" spans="1:15" ht="1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3"/>
      <c r="N857" s="31"/>
      <c r="O857" s="31"/>
    </row>
    <row r="858" spans="1:15" ht="1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3"/>
      <c r="N858" s="31"/>
      <c r="O858" s="31"/>
    </row>
    <row r="859" spans="1:15" ht="1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3"/>
      <c r="N859" s="31"/>
      <c r="O859" s="31"/>
    </row>
    <row r="860" spans="1:15" ht="1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3"/>
      <c r="N860" s="31"/>
      <c r="O860" s="31"/>
    </row>
    <row r="861" spans="1:15" ht="1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3"/>
      <c r="N861" s="31"/>
      <c r="O861" s="31"/>
    </row>
    <row r="862" spans="1:15" ht="1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3"/>
      <c r="N862" s="31"/>
      <c r="O862" s="31"/>
    </row>
    <row r="863" spans="1:15" ht="1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3"/>
      <c r="N863" s="31"/>
      <c r="O863" s="31"/>
    </row>
    <row r="864" spans="1:15" ht="1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3"/>
      <c r="N864" s="31"/>
      <c r="O864" s="31"/>
    </row>
    <row r="865" spans="1:15" ht="1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3"/>
      <c r="N865" s="31"/>
      <c r="O865" s="31"/>
    </row>
    <row r="866" spans="1:15" ht="1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3"/>
      <c r="N866" s="31"/>
      <c r="O866" s="31"/>
    </row>
    <row r="867" spans="1:15" ht="1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3"/>
      <c r="N867" s="31"/>
      <c r="O867" s="31"/>
    </row>
    <row r="868" spans="1:15" ht="1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3"/>
      <c r="N868" s="31"/>
      <c r="O868" s="31"/>
    </row>
    <row r="869" spans="1:15" ht="1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3"/>
      <c r="N869" s="31"/>
      <c r="O869" s="31"/>
    </row>
    <row r="870" spans="1:15" ht="1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3"/>
      <c r="N870" s="31"/>
      <c r="O870" s="31"/>
    </row>
    <row r="871" spans="1:15" ht="1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3"/>
      <c r="N871" s="31"/>
      <c r="O871" s="31"/>
    </row>
    <row r="872" spans="1:15" ht="1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3"/>
      <c r="N872" s="31"/>
      <c r="O872" s="31"/>
    </row>
    <row r="873" spans="1:15" ht="1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3"/>
      <c r="N873" s="31"/>
      <c r="O873" s="31"/>
    </row>
    <row r="874" spans="1:15" ht="1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3"/>
      <c r="N874" s="31"/>
      <c r="O874" s="31"/>
    </row>
    <row r="875" spans="1:15" ht="1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3"/>
      <c r="N875" s="31"/>
      <c r="O875" s="31"/>
    </row>
    <row r="876" spans="1:15" ht="1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3"/>
      <c r="N876" s="31"/>
      <c r="O876" s="31"/>
    </row>
    <row r="877" spans="1:15" ht="1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3"/>
      <c r="N877" s="31"/>
      <c r="O877" s="31"/>
    </row>
    <row r="878" spans="1:15" ht="1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3"/>
      <c r="N878" s="31"/>
      <c r="O878" s="31"/>
    </row>
    <row r="879" spans="1:15" ht="1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3"/>
      <c r="N879" s="31"/>
      <c r="O879" s="31"/>
    </row>
    <row r="880" spans="1:15" ht="1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3"/>
      <c r="N880" s="31"/>
      <c r="O880" s="31"/>
    </row>
    <row r="881" spans="1:15" ht="1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3"/>
      <c r="N881" s="31"/>
      <c r="O881" s="31"/>
    </row>
    <row r="882" spans="1:15" ht="1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3"/>
      <c r="N882" s="31"/>
      <c r="O882" s="31"/>
    </row>
    <row r="883" spans="1:15" ht="1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3"/>
      <c r="N883" s="31"/>
      <c r="O883" s="31"/>
    </row>
    <row r="884" spans="1:15" ht="1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3"/>
      <c r="N884" s="31"/>
      <c r="O884" s="31"/>
    </row>
    <row r="885" spans="1:15" ht="1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3"/>
      <c r="N885" s="31"/>
      <c r="O885" s="31"/>
    </row>
    <row r="886" spans="1:15" ht="1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3"/>
      <c r="N886" s="31"/>
      <c r="O886" s="31"/>
    </row>
    <row r="887" spans="1:15" ht="1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3"/>
      <c r="N887" s="31"/>
      <c r="O887" s="31"/>
    </row>
    <row r="888" spans="1:15" ht="1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3"/>
      <c r="N888" s="31"/>
      <c r="O888" s="31"/>
    </row>
    <row r="889" spans="1:15" ht="1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3"/>
      <c r="N889" s="31"/>
      <c r="O889" s="31"/>
    </row>
    <row r="890" spans="1:15" ht="1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3"/>
      <c r="N890" s="31"/>
      <c r="O890" s="31"/>
    </row>
    <row r="891" spans="1:15" ht="1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3"/>
      <c r="N891" s="31"/>
      <c r="O891" s="31"/>
    </row>
    <row r="892" spans="1:15" ht="1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3"/>
      <c r="N892" s="31"/>
      <c r="O892" s="31"/>
    </row>
    <row r="893" spans="1:15" ht="1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3"/>
      <c r="N893" s="31"/>
      <c r="O893" s="31"/>
    </row>
    <row r="894" spans="1:15" ht="1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3"/>
      <c r="N894" s="31"/>
      <c r="O894" s="31"/>
    </row>
    <row r="895" spans="1:15" ht="1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3"/>
      <c r="N895" s="31"/>
      <c r="O895" s="31"/>
    </row>
    <row r="896" spans="1:15" ht="1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3"/>
      <c r="N896" s="31"/>
      <c r="O896" s="31"/>
    </row>
    <row r="897" spans="1:15" ht="1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3"/>
      <c r="N897" s="31"/>
      <c r="O897" s="31"/>
    </row>
    <row r="898" spans="1:15" ht="1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3"/>
      <c r="N898" s="31"/>
      <c r="O898" s="31"/>
    </row>
    <row r="899" spans="1:15" ht="1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3"/>
      <c r="N899" s="31"/>
      <c r="O899" s="31"/>
    </row>
    <row r="900" spans="1:15" ht="1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3"/>
      <c r="N900" s="31"/>
      <c r="O900" s="31"/>
    </row>
    <row r="901" spans="1:15" ht="1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3"/>
      <c r="N901" s="31"/>
      <c r="O901" s="31"/>
    </row>
    <row r="902" spans="1:15" ht="1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3"/>
      <c r="N902" s="31"/>
      <c r="O902" s="31"/>
    </row>
    <row r="903" spans="1:15" ht="1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3"/>
      <c r="N903" s="31"/>
      <c r="O903" s="31"/>
    </row>
    <row r="904" spans="1:15" ht="1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3"/>
      <c r="N904" s="31"/>
      <c r="O904" s="31"/>
    </row>
    <row r="905" spans="1:15" ht="1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3"/>
      <c r="N905" s="31"/>
      <c r="O905" s="31"/>
    </row>
    <row r="906" spans="1:15" ht="1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3"/>
      <c r="N906" s="31"/>
      <c r="O906" s="31"/>
    </row>
    <row r="907" spans="1:15" ht="1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3"/>
      <c r="N907" s="31"/>
      <c r="O907" s="31"/>
    </row>
    <row r="908" spans="1:15" ht="1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3"/>
      <c r="N908" s="31"/>
      <c r="O908" s="31"/>
    </row>
    <row r="909" spans="1:15" ht="1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3"/>
      <c r="N909" s="31"/>
      <c r="O909" s="31"/>
    </row>
    <row r="910" spans="1:15" ht="1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3"/>
      <c r="N910" s="31"/>
      <c r="O910" s="31"/>
    </row>
    <row r="911" spans="1:15" ht="1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3"/>
      <c r="N911" s="31"/>
      <c r="O911" s="31"/>
    </row>
    <row r="912" spans="1:15" ht="1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3"/>
      <c r="N912" s="31"/>
      <c r="O912" s="31"/>
    </row>
    <row r="913" spans="1:15" ht="1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3"/>
      <c r="N913" s="31"/>
      <c r="O913" s="31"/>
    </row>
    <row r="914" spans="1:15" ht="1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3"/>
      <c r="N914" s="31"/>
      <c r="O914" s="31"/>
    </row>
    <row r="915" spans="1:15" ht="1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3"/>
      <c r="N915" s="31"/>
      <c r="O915" s="31"/>
    </row>
    <row r="916" spans="1:15" ht="1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3"/>
      <c r="N916" s="31"/>
      <c r="O916" s="31"/>
    </row>
    <row r="917" spans="1:15" ht="1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3"/>
      <c r="N917" s="31"/>
      <c r="O917" s="31"/>
    </row>
    <row r="918" spans="1:15" ht="1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3"/>
      <c r="N918" s="31"/>
      <c r="O918" s="31"/>
    </row>
    <row r="919" spans="1:15" ht="1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3"/>
      <c r="N919" s="31"/>
      <c r="O919" s="31"/>
    </row>
    <row r="920" spans="1:15" ht="1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3"/>
      <c r="N920" s="31"/>
      <c r="O920" s="31"/>
    </row>
    <row r="921" spans="1:15" ht="1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3"/>
      <c r="N921" s="31"/>
      <c r="O921" s="31"/>
    </row>
    <row r="922" spans="1:15" ht="1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3"/>
      <c r="N922" s="31"/>
      <c r="O922" s="31"/>
    </row>
    <row r="923" spans="1:15" ht="1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3"/>
      <c r="N923" s="31"/>
      <c r="O923" s="31"/>
    </row>
    <row r="924" spans="1:15" ht="1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3"/>
      <c r="N924" s="31"/>
      <c r="O924" s="31"/>
    </row>
    <row r="925" spans="1:15" ht="1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3"/>
      <c r="N925" s="31"/>
      <c r="O925" s="31"/>
    </row>
    <row r="926" spans="1:15" ht="1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3"/>
      <c r="N926" s="31"/>
      <c r="O926" s="31"/>
    </row>
    <row r="927" spans="1:15" ht="1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3"/>
      <c r="N927" s="31"/>
      <c r="O927" s="31"/>
    </row>
    <row r="928" spans="1:15" ht="1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3"/>
      <c r="N928" s="31"/>
      <c r="O928" s="31"/>
    </row>
    <row r="929" spans="1:15" ht="1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3"/>
      <c r="N929" s="31"/>
      <c r="O929" s="31"/>
    </row>
    <row r="930" spans="1:15" ht="1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3"/>
      <c r="N930" s="31"/>
      <c r="O930" s="31"/>
    </row>
    <row r="931" spans="1:15" ht="1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3"/>
      <c r="N931" s="31"/>
      <c r="O931" s="31"/>
    </row>
    <row r="932" spans="1:15" ht="1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3"/>
      <c r="N932" s="31"/>
      <c r="O932" s="31"/>
    </row>
    <row r="933" spans="1:15" ht="1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3"/>
      <c r="N933" s="31"/>
      <c r="O933" s="31"/>
    </row>
    <row r="934" spans="1:15" ht="1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3"/>
      <c r="N934" s="31"/>
      <c r="O934" s="31"/>
    </row>
    <row r="935" spans="1:15" ht="1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3"/>
      <c r="N935" s="31"/>
      <c r="O935" s="31"/>
    </row>
    <row r="936" spans="1:15" ht="1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3"/>
      <c r="N936" s="31"/>
      <c r="O936" s="31"/>
    </row>
    <row r="937" spans="1:15" ht="1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3"/>
      <c r="N937" s="31"/>
      <c r="O937" s="31"/>
    </row>
    <row r="938" spans="1:15" ht="1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3"/>
      <c r="N938" s="31"/>
      <c r="O938" s="31"/>
    </row>
    <row r="939" spans="1:15" ht="1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3"/>
      <c r="N939" s="31"/>
      <c r="O939" s="31"/>
    </row>
    <row r="940" spans="1:15" ht="1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3"/>
      <c r="N940" s="31"/>
      <c r="O940" s="31"/>
    </row>
    <row r="941" spans="1:15" ht="1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3"/>
      <c r="N941" s="31"/>
      <c r="O941" s="31"/>
    </row>
    <row r="942" spans="1:15" ht="1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3"/>
      <c r="N942" s="31"/>
      <c r="O942" s="31"/>
    </row>
    <row r="943" spans="1:15" ht="1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3"/>
      <c r="N943" s="31"/>
      <c r="O943" s="31"/>
    </row>
    <row r="944" spans="1:15" ht="1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3"/>
      <c r="N944" s="31"/>
      <c r="O944" s="31"/>
    </row>
    <row r="945" spans="1:15" ht="1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3"/>
      <c r="N945" s="31"/>
      <c r="O945" s="31"/>
    </row>
    <row r="946" spans="1:15" ht="1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3"/>
      <c r="N946" s="31"/>
      <c r="O946" s="31"/>
    </row>
    <row r="947" spans="1:15" ht="1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3"/>
      <c r="N947" s="31"/>
      <c r="O947" s="31"/>
    </row>
    <row r="948" spans="1:15" ht="1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3"/>
      <c r="N948" s="31"/>
      <c r="O948" s="31"/>
    </row>
    <row r="949" spans="1:15" ht="1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3"/>
      <c r="N949" s="31"/>
      <c r="O949" s="31"/>
    </row>
    <row r="950" spans="1:15" ht="1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3"/>
      <c r="N950" s="31"/>
      <c r="O950" s="31"/>
    </row>
    <row r="951" spans="1:15" ht="1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3"/>
      <c r="N951" s="31"/>
      <c r="O951" s="31"/>
    </row>
    <row r="952" spans="1:15" ht="1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3"/>
      <c r="N952" s="31"/>
      <c r="O952" s="31"/>
    </row>
    <row r="953" spans="1:15" ht="1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3"/>
      <c r="N953" s="31"/>
      <c r="O953" s="31"/>
    </row>
    <row r="954" spans="1:15" ht="1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3"/>
      <c r="N954" s="31"/>
      <c r="O954" s="31"/>
    </row>
    <row r="955" spans="1:15" ht="1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3"/>
      <c r="N955" s="31"/>
      <c r="O955" s="31"/>
    </row>
    <row r="956" spans="1:15" ht="1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3"/>
      <c r="N956" s="31"/>
      <c r="O956" s="31"/>
    </row>
    <row r="957" spans="1:15" ht="1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3"/>
      <c r="N957" s="31"/>
      <c r="O957" s="31"/>
    </row>
    <row r="958" spans="1:15" ht="1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3"/>
      <c r="N958" s="31"/>
      <c r="O958" s="31"/>
    </row>
    <row r="959" spans="1:15" ht="1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3"/>
      <c r="N959" s="31"/>
      <c r="O959" s="31"/>
    </row>
    <row r="960" spans="1:15" ht="1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3"/>
      <c r="N960" s="31"/>
      <c r="O960" s="31"/>
    </row>
    <row r="961" spans="1:15" ht="1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3"/>
      <c r="N961" s="31"/>
      <c r="O961" s="31"/>
    </row>
    <row r="962" spans="1:15" ht="1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3"/>
      <c r="N962" s="31"/>
      <c r="O962" s="31"/>
    </row>
    <row r="963" spans="1:15" ht="1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3"/>
      <c r="N963" s="31"/>
      <c r="O963" s="31"/>
    </row>
    <row r="964" spans="1:15" ht="1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3"/>
      <c r="N964" s="31"/>
      <c r="O964" s="31"/>
    </row>
    <row r="965" spans="1:15" ht="1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3"/>
      <c r="N965" s="31"/>
      <c r="O965" s="31"/>
    </row>
    <row r="966" spans="1:15" ht="1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3"/>
      <c r="N966" s="31"/>
      <c r="O966" s="31"/>
    </row>
    <row r="967" spans="1:15" ht="1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3"/>
      <c r="N967" s="31"/>
      <c r="O967" s="31"/>
    </row>
    <row r="968" spans="1:15" ht="1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3"/>
      <c r="N968" s="31"/>
      <c r="O968" s="31"/>
    </row>
    <row r="969" spans="1:15" ht="1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3"/>
      <c r="N969" s="31"/>
      <c r="O969" s="31"/>
    </row>
    <row r="970" spans="1:15" ht="1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3"/>
      <c r="N970" s="31"/>
      <c r="O970" s="31"/>
    </row>
    <row r="971" spans="1:15" ht="1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3"/>
      <c r="N971" s="31"/>
      <c r="O971" s="31"/>
    </row>
    <row r="972" spans="1:15" ht="1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3"/>
      <c r="N972" s="31"/>
      <c r="O972" s="31"/>
    </row>
    <row r="973" spans="1:15" ht="1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3"/>
      <c r="N973" s="31"/>
      <c r="O973" s="31"/>
    </row>
    <row r="974" spans="1:15" ht="1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3"/>
      <c r="N974" s="31"/>
      <c r="O974" s="31"/>
    </row>
    <row r="975" spans="1:15" ht="1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3"/>
      <c r="N975" s="31"/>
      <c r="O975" s="31"/>
    </row>
    <row r="976" spans="1:15" ht="1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3"/>
      <c r="N976" s="31"/>
      <c r="O976" s="31"/>
    </row>
    <row r="977" spans="1:15" ht="1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3"/>
      <c r="N977" s="31"/>
      <c r="O977" s="31"/>
    </row>
    <row r="978" spans="1:15" ht="1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3"/>
      <c r="N978" s="31"/>
      <c r="O978" s="31"/>
    </row>
    <row r="979" spans="1:15" ht="1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3"/>
      <c r="N979" s="31"/>
      <c r="O979" s="31"/>
    </row>
    <row r="980" spans="1:15" ht="1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3"/>
      <c r="N980" s="31"/>
      <c r="O980" s="31"/>
    </row>
    <row r="981" spans="1:15" ht="1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3"/>
      <c r="N981" s="31"/>
      <c r="O981" s="31"/>
    </row>
    <row r="982" spans="1:15" ht="1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3"/>
      <c r="N982" s="31"/>
      <c r="O982" s="31"/>
    </row>
    <row r="983" spans="1:15" ht="1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3"/>
      <c r="N983" s="31"/>
      <c r="O983" s="31"/>
    </row>
    <row r="984" spans="1:15" ht="1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3"/>
      <c r="N984" s="31"/>
      <c r="O984" s="31"/>
    </row>
    <row r="985" spans="1:15" ht="1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3"/>
      <c r="N985" s="31"/>
      <c r="O985" s="31"/>
    </row>
    <row r="986" spans="1:15" ht="1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3"/>
      <c r="N986" s="31"/>
      <c r="O986" s="31"/>
    </row>
    <row r="987" spans="1:15" ht="1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3"/>
      <c r="N987" s="31"/>
      <c r="O987" s="31"/>
    </row>
    <row r="988" spans="1:15" ht="1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3"/>
      <c r="N988" s="31"/>
      <c r="O988" s="31"/>
    </row>
    <row r="989" spans="1:15" ht="1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3"/>
      <c r="N989" s="31"/>
      <c r="O989" s="31"/>
    </row>
    <row r="990" spans="1:15" ht="1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3"/>
      <c r="N990" s="31"/>
      <c r="O990" s="31"/>
    </row>
    <row r="991" spans="1:15" ht="1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3"/>
      <c r="N991" s="31"/>
      <c r="O991" s="31"/>
    </row>
    <row r="992" spans="1:15" ht="1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3"/>
      <c r="N992" s="31"/>
      <c r="O992" s="31"/>
    </row>
    <row r="993" spans="1:15" ht="1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3"/>
      <c r="N993" s="31"/>
      <c r="O993" s="31"/>
    </row>
    <row r="994" spans="1:15" ht="1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3"/>
      <c r="N994" s="31"/>
      <c r="O994" s="31"/>
    </row>
    <row r="995" spans="1:15" ht="1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3"/>
      <c r="N995" s="31"/>
      <c r="O995" s="31"/>
    </row>
    <row r="996" spans="1:15" ht="1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3"/>
      <c r="N996" s="31"/>
      <c r="O996" s="31"/>
    </row>
    <row r="997" spans="1:15" ht="1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3"/>
      <c r="N997" s="31"/>
      <c r="O997" s="31"/>
    </row>
    <row r="998" spans="1:15" ht="1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3"/>
      <c r="N998" s="31"/>
      <c r="O998" s="31"/>
    </row>
    <row r="999" spans="1:15" ht="1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3"/>
      <c r="N999" s="31"/>
      <c r="O999" s="31"/>
    </row>
    <row r="1000" spans="1:15" ht="1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3"/>
      <c r="N1000" s="31"/>
      <c r="O1000" s="31"/>
    </row>
    <row r="1001" spans="1:15" ht="1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3"/>
      <c r="N1001" s="31"/>
      <c r="O1001" s="31"/>
    </row>
    <row r="1002" spans="1:15" ht="1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3"/>
      <c r="N1002" s="31"/>
      <c r="O1002" s="31"/>
    </row>
    <row r="1003" spans="1:15" ht="1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3"/>
      <c r="N1003" s="31"/>
      <c r="O1003" s="31"/>
    </row>
    <row r="1004" spans="1:15" ht="1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3"/>
      <c r="N1004" s="31"/>
      <c r="O1004" s="31"/>
    </row>
    <row r="1005" spans="1:15" ht="1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3"/>
      <c r="N1005" s="31"/>
      <c r="O1005" s="31"/>
    </row>
    <row r="1006" spans="1:15" ht="1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3"/>
      <c r="N1006" s="31"/>
      <c r="O1006" s="31"/>
    </row>
    <row r="1007" spans="1:15" ht="1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3"/>
      <c r="N1007" s="31"/>
      <c r="O1007" s="31"/>
    </row>
    <row r="1008" spans="1:15" ht="1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3"/>
      <c r="N1008" s="31"/>
      <c r="O1008" s="31"/>
    </row>
    <row r="1009" spans="1:15" ht="1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3"/>
      <c r="N1009" s="31"/>
      <c r="O1009" s="31"/>
    </row>
    <row r="1010" spans="1:15" ht="1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3"/>
      <c r="N1010" s="31"/>
      <c r="O1010" s="31"/>
    </row>
    <row r="1011" spans="1:15" ht="1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3"/>
      <c r="N1011" s="31"/>
      <c r="O1011" s="31"/>
    </row>
    <row r="1012" spans="1:15" ht="1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3"/>
      <c r="N1012" s="31"/>
      <c r="O1012" s="31"/>
    </row>
    <row r="1013" spans="1:15" ht="1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3"/>
      <c r="N1013" s="31"/>
      <c r="O1013" s="31"/>
    </row>
    <row r="1014" spans="1:15" ht="1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3"/>
      <c r="N1014" s="31"/>
      <c r="O1014" s="31"/>
    </row>
    <row r="1015" spans="1:15" ht="1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3"/>
      <c r="N1015" s="31"/>
      <c r="O1015" s="31"/>
    </row>
    <row r="1016" spans="1:15" ht="1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3"/>
      <c r="N1016" s="31"/>
      <c r="O1016" s="31"/>
    </row>
    <row r="1017" spans="1:15" ht="1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3"/>
      <c r="N1017" s="31"/>
      <c r="O1017" s="31"/>
    </row>
    <row r="1018" spans="1:15" ht="1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3"/>
      <c r="N1018" s="31"/>
      <c r="O1018" s="31"/>
    </row>
    <row r="1019" spans="1:15" ht="1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3"/>
      <c r="N1019" s="31"/>
      <c r="O1019" s="31"/>
    </row>
    <row r="1020" spans="1:15" ht="1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3"/>
      <c r="N1020" s="31"/>
      <c r="O1020" s="31"/>
    </row>
    <row r="1021" spans="1:15" ht="1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3"/>
      <c r="N1021" s="31"/>
      <c r="O1021" s="31"/>
    </row>
    <row r="1022" spans="1:15" ht="1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3"/>
      <c r="N1022" s="31"/>
      <c r="O1022" s="31"/>
    </row>
    <row r="1023" spans="1:15" ht="1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3"/>
      <c r="N1023" s="31"/>
      <c r="O1023" s="31"/>
    </row>
    <row r="1024" spans="1:15" ht="1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3"/>
      <c r="N1024" s="31"/>
      <c r="O1024" s="31"/>
    </row>
    <row r="1025" spans="1:15" ht="1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3"/>
      <c r="N1025" s="31"/>
      <c r="O1025" s="31"/>
    </row>
    <row r="1026" spans="1:15" ht="1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3"/>
      <c r="N1026" s="31"/>
      <c r="O1026" s="31"/>
    </row>
    <row r="1027" spans="1:15" ht="1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3"/>
      <c r="N1027" s="31"/>
      <c r="O1027" s="31"/>
    </row>
    <row r="1028" spans="1:15" ht="1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3"/>
      <c r="N1028" s="31"/>
      <c r="O1028" s="31"/>
    </row>
    <row r="1029" spans="1:15" ht="1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3"/>
      <c r="N1029" s="31"/>
      <c r="O1029" s="31"/>
    </row>
    <row r="1030" spans="1:15" ht="1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3"/>
      <c r="N1030" s="31"/>
      <c r="O1030" s="31"/>
    </row>
    <row r="1031" spans="1:15" ht="1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3"/>
      <c r="N1031" s="31"/>
      <c r="O1031" s="31"/>
    </row>
    <row r="1032" spans="1:15" ht="1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3"/>
      <c r="N1032" s="31"/>
      <c r="O1032" s="31"/>
    </row>
    <row r="1033" spans="1:15" ht="1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3"/>
      <c r="N1033" s="31"/>
      <c r="O1033" s="31"/>
    </row>
    <row r="1034" spans="1:15" ht="1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3"/>
      <c r="N1034" s="31"/>
      <c r="O1034" s="31"/>
    </row>
    <row r="1035" spans="1:15" ht="1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3"/>
      <c r="N1035" s="31"/>
      <c r="O1035" s="31"/>
    </row>
    <row r="1036" spans="1:15" ht="1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3"/>
      <c r="N1036" s="31"/>
      <c r="O1036" s="31"/>
    </row>
    <row r="1037" spans="1:15" ht="1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3"/>
      <c r="N1037" s="31"/>
      <c r="O1037" s="31"/>
    </row>
    <row r="1038" spans="1:15" ht="1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3"/>
      <c r="N1038" s="31"/>
      <c r="O1038" s="31"/>
    </row>
    <row r="1039" spans="1:15" ht="1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3"/>
      <c r="N1039" s="31"/>
      <c r="O1039" s="31"/>
    </row>
    <row r="1040" spans="1:15" ht="1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3"/>
      <c r="N1040" s="31"/>
      <c r="O1040" s="31"/>
    </row>
    <row r="1041" spans="1:15" ht="1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3"/>
      <c r="N1041" s="31"/>
      <c r="O1041" s="31"/>
    </row>
    <row r="1042" spans="1:15" ht="1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3"/>
      <c r="N1042" s="31"/>
      <c r="O1042" s="31"/>
    </row>
    <row r="1043" spans="1:15" ht="1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3"/>
      <c r="N1043" s="31"/>
      <c r="O1043" s="31"/>
    </row>
    <row r="1044" spans="1:15" ht="1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3"/>
      <c r="N1044" s="31"/>
      <c r="O1044" s="31"/>
    </row>
    <row r="1045" spans="1:15" ht="1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3"/>
      <c r="N1045" s="31"/>
      <c r="O1045" s="31"/>
    </row>
    <row r="1046" spans="1:15" ht="1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3"/>
      <c r="N1046" s="31"/>
      <c r="O1046" s="31"/>
    </row>
    <row r="1047" spans="1:15" ht="1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3"/>
      <c r="N1047" s="31"/>
      <c r="O1047" s="31"/>
    </row>
    <row r="1048" spans="1:15" ht="1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3"/>
      <c r="N1048" s="31"/>
      <c r="O1048" s="31"/>
    </row>
    <row r="1049" spans="1:15" ht="1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3"/>
      <c r="N1049" s="31"/>
      <c r="O1049" s="31"/>
    </row>
    <row r="1050" spans="1:15" ht="1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3"/>
      <c r="N1050" s="31"/>
      <c r="O1050" s="31"/>
    </row>
    <row r="1051" spans="1:15" ht="1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3"/>
      <c r="N1051" s="31"/>
      <c r="O1051" s="31"/>
    </row>
    <row r="1052" spans="1:15" ht="1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3"/>
      <c r="N1052" s="31"/>
      <c r="O1052" s="31"/>
    </row>
    <row r="1053" spans="1:15" ht="1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3"/>
      <c r="N1053" s="31"/>
      <c r="O1053" s="31"/>
    </row>
    <row r="1054" spans="1:15" ht="1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3"/>
      <c r="N1054" s="31"/>
      <c r="O1054" s="31"/>
    </row>
    <row r="1055" spans="1:15" ht="1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3"/>
      <c r="N1055" s="31"/>
      <c r="O1055" s="31"/>
    </row>
    <row r="1056" spans="1:15" ht="1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3"/>
      <c r="N1056" s="31"/>
      <c r="O1056" s="31"/>
    </row>
    <row r="1057" spans="1:15" ht="1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3"/>
      <c r="N1057" s="31"/>
      <c r="O1057" s="31"/>
    </row>
    <row r="1058" spans="1:15" ht="1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3"/>
      <c r="N1058" s="31"/>
      <c r="O1058" s="31"/>
    </row>
    <row r="1059" spans="1:15" ht="1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3"/>
      <c r="N1059" s="31"/>
      <c r="O1059" s="31"/>
    </row>
    <row r="1060" spans="1:15" ht="1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3"/>
      <c r="N1060" s="31"/>
      <c r="O1060" s="31"/>
    </row>
    <row r="1061" spans="1:15" ht="1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3"/>
      <c r="N1061" s="31"/>
      <c r="O1061" s="31"/>
    </row>
    <row r="1062" spans="1:15" ht="1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3"/>
      <c r="N1062" s="31"/>
      <c r="O1062" s="31"/>
    </row>
    <row r="1063" spans="1:15" ht="1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3"/>
      <c r="N1063" s="31"/>
      <c r="O1063" s="31"/>
    </row>
    <row r="1064" spans="1:15" ht="1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3"/>
      <c r="N1064" s="31"/>
      <c r="O1064" s="31"/>
    </row>
    <row r="1065" spans="1:15" ht="1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3"/>
      <c r="N1065" s="31"/>
      <c r="O1065" s="31"/>
    </row>
    <row r="1066" spans="1:15" ht="1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3"/>
      <c r="N1066" s="31"/>
      <c r="O1066" s="31"/>
    </row>
    <row r="1067" spans="1:15" ht="1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3"/>
      <c r="N1067" s="31"/>
      <c r="O1067" s="31"/>
    </row>
    <row r="1068" spans="1:15" ht="1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3"/>
      <c r="N1068" s="31"/>
      <c r="O1068" s="31"/>
    </row>
    <row r="1069" spans="1:15" ht="1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3"/>
      <c r="N1069" s="31"/>
      <c r="O1069" s="31"/>
    </row>
    <row r="1070" spans="1:15" ht="1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3"/>
      <c r="N1070" s="31"/>
      <c r="O1070" s="31"/>
    </row>
    <row r="1071" spans="1:15" ht="1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3"/>
      <c r="N1071" s="31"/>
      <c r="O1071" s="31"/>
    </row>
    <row r="1072" spans="1:15" ht="1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3"/>
      <c r="N1072" s="31"/>
      <c r="O1072" s="31"/>
    </row>
    <row r="1073" spans="1:15" ht="1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3"/>
      <c r="N1073" s="31"/>
      <c r="O1073" s="31"/>
    </row>
    <row r="1074" spans="1:15" ht="1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3"/>
      <c r="N1074" s="31"/>
      <c r="O1074" s="31"/>
    </row>
    <row r="1075" spans="1:15" ht="1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3"/>
      <c r="N1075" s="31"/>
      <c r="O1075" s="31"/>
    </row>
    <row r="1076" spans="1:15" ht="1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3"/>
      <c r="N1076" s="31"/>
      <c r="O1076" s="31"/>
    </row>
    <row r="1077" spans="1:15" ht="1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3"/>
      <c r="N1077" s="31"/>
      <c r="O1077" s="31"/>
    </row>
    <row r="1078" spans="1:15" ht="1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3"/>
      <c r="N1078" s="31"/>
      <c r="O1078" s="31"/>
    </row>
    <row r="1079" spans="1:15" ht="1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3"/>
      <c r="N1079" s="31"/>
      <c r="O1079" s="31"/>
    </row>
    <row r="1080" spans="1:15" ht="1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3"/>
      <c r="N1080" s="31"/>
      <c r="O1080" s="31"/>
    </row>
    <row r="1081" spans="1:15" ht="1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3"/>
      <c r="N1081" s="31"/>
      <c r="O1081" s="31"/>
    </row>
    <row r="1082" spans="1:15" ht="1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3"/>
      <c r="N1082" s="31"/>
      <c r="O1082" s="31"/>
    </row>
    <row r="1083" spans="1:15" ht="1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3"/>
      <c r="N1083" s="31"/>
      <c r="O1083" s="31"/>
    </row>
    <row r="1084" spans="1:15" ht="1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3"/>
      <c r="N1084" s="31"/>
      <c r="O1084" s="31"/>
    </row>
    <row r="1085" spans="1:15" ht="1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3"/>
      <c r="N1085" s="31"/>
      <c r="O1085" s="31"/>
    </row>
    <row r="1086" spans="1:15" ht="1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3"/>
      <c r="N1086" s="31"/>
      <c r="O1086" s="31"/>
    </row>
    <row r="1087" spans="1:15" ht="1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3"/>
      <c r="N1087" s="31"/>
      <c r="O1087" s="31"/>
    </row>
    <row r="1088" spans="1:15" ht="1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3"/>
      <c r="N1088" s="31"/>
      <c r="O1088" s="31"/>
    </row>
    <row r="1089" spans="1:15" ht="1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3"/>
      <c r="N1089" s="31"/>
      <c r="O1089" s="31"/>
    </row>
    <row r="1090" spans="1:15" ht="1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3"/>
      <c r="N1090" s="31"/>
      <c r="O1090" s="31"/>
    </row>
    <row r="1091" spans="1:15" ht="1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3"/>
      <c r="N1091" s="31"/>
      <c r="O1091" s="31"/>
    </row>
    <row r="1092" spans="1:15" ht="1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3"/>
      <c r="N1092" s="31"/>
      <c r="O1092" s="31"/>
    </row>
    <row r="1093" spans="1:15" ht="1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3"/>
      <c r="N1093" s="31"/>
      <c r="O1093" s="31"/>
    </row>
    <row r="1094" spans="1:15" ht="1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3"/>
      <c r="N1094" s="31"/>
      <c r="O1094" s="31"/>
    </row>
    <row r="1095" spans="1:15" ht="1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3"/>
      <c r="N1095" s="31"/>
      <c r="O1095" s="31"/>
    </row>
    <row r="1096" spans="1:15" ht="1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3"/>
      <c r="N1096" s="31"/>
      <c r="O1096" s="31"/>
    </row>
    <row r="1097" spans="1:15" ht="1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3"/>
      <c r="N1097" s="31"/>
      <c r="O1097" s="31"/>
    </row>
    <row r="1098" spans="1:15" ht="1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3"/>
      <c r="N1098" s="31"/>
      <c r="O1098" s="31"/>
    </row>
    <row r="1099" spans="1:15" ht="1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3"/>
      <c r="N1099" s="31"/>
      <c r="O1099" s="31"/>
    </row>
    <row r="1100" spans="1:15" ht="1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3"/>
      <c r="N1100" s="31"/>
      <c r="O1100" s="31"/>
    </row>
    <row r="1101" spans="1:15" ht="1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3"/>
      <c r="N1101" s="31"/>
      <c r="O1101" s="31"/>
    </row>
    <row r="1102" spans="1:15" ht="1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3"/>
      <c r="N1102" s="31"/>
      <c r="O1102" s="31"/>
    </row>
    <row r="1103" spans="1:15" ht="1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3"/>
      <c r="N1103" s="31"/>
      <c r="O1103" s="31"/>
    </row>
    <row r="1104" spans="1:15" ht="1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3"/>
      <c r="N1104" s="31"/>
      <c r="O1104" s="31"/>
    </row>
    <row r="1105" spans="1:15" ht="1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3"/>
      <c r="N1105" s="31"/>
      <c r="O1105" s="31"/>
    </row>
    <row r="1106" spans="1:15" ht="1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3"/>
      <c r="N1106" s="31"/>
      <c r="O1106" s="31"/>
    </row>
    <row r="1107" spans="1:15" ht="1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3"/>
      <c r="N1107" s="31"/>
      <c r="O1107" s="31"/>
    </row>
    <row r="1108" spans="1:15" ht="1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3"/>
      <c r="N1108" s="31"/>
      <c r="O1108" s="31"/>
    </row>
    <row r="1109" spans="1:15" ht="1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3"/>
      <c r="N1109" s="31"/>
      <c r="O1109" s="31"/>
    </row>
    <row r="1110" spans="1:15" ht="1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3"/>
      <c r="N1110" s="31"/>
      <c r="O1110" s="31"/>
    </row>
    <row r="1111" spans="1:15" ht="1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3"/>
      <c r="N1111" s="31"/>
      <c r="O1111" s="31"/>
    </row>
    <row r="1112" spans="1:15" ht="1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3"/>
      <c r="N1112" s="31"/>
      <c r="O1112" s="31"/>
    </row>
    <row r="1113" spans="1:15" ht="1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3"/>
      <c r="N1113" s="31"/>
      <c r="O1113" s="31"/>
    </row>
    <row r="1114" spans="1:15" ht="1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3"/>
      <c r="N1114" s="31"/>
      <c r="O1114" s="31"/>
    </row>
    <row r="1115" spans="1:15" ht="1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3"/>
      <c r="N1115" s="31"/>
      <c r="O1115" s="31"/>
    </row>
    <row r="1116" spans="1:15" ht="1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3"/>
      <c r="N1116" s="31"/>
      <c r="O1116" s="31"/>
    </row>
    <row r="1117" spans="1:15" ht="1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3"/>
      <c r="N1117" s="31"/>
      <c r="O1117" s="31"/>
    </row>
    <row r="1118" spans="1:15" ht="1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3"/>
      <c r="N1118" s="31"/>
      <c r="O1118" s="31"/>
    </row>
    <row r="1119" spans="1:15" ht="1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3"/>
      <c r="N1119" s="31"/>
      <c r="O1119" s="31"/>
    </row>
    <row r="1120" spans="1:15" ht="1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3"/>
      <c r="N1120" s="31"/>
      <c r="O1120" s="31"/>
    </row>
    <row r="1121" spans="1:15" ht="1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3"/>
      <c r="N1121" s="31"/>
      <c r="O1121" s="31"/>
    </row>
    <row r="1122" spans="1:15" ht="1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3"/>
      <c r="N1122" s="31"/>
      <c r="O1122" s="31"/>
    </row>
    <row r="1123" spans="1:15" ht="1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3"/>
      <c r="N1123" s="31"/>
      <c r="O1123" s="31"/>
    </row>
    <row r="1124" spans="1:15" ht="1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3"/>
      <c r="N1124" s="31"/>
      <c r="O1124" s="31"/>
    </row>
    <row r="1125" spans="1:15" ht="1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3"/>
      <c r="N1125" s="31"/>
      <c r="O1125" s="31"/>
    </row>
    <row r="1126" spans="1:15" ht="1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3"/>
      <c r="N1126" s="31"/>
      <c r="O1126" s="31"/>
    </row>
    <row r="1127" spans="1:15" ht="1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3"/>
      <c r="N1127" s="31"/>
      <c r="O1127" s="31"/>
    </row>
    <row r="1128" spans="1:15" ht="1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3"/>
      <c r="N1128" s="31"/>
      <c r="O1128" s="31"/>
    </row>
    <row r="1129" spans="1:15" ht="1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3"/>
      <c r="N1129" s="31"/>
      <c r="O1129" s="31"/>
    </row>
    <row r="1130" spans="1:15" ht="1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3"/>
      <c r="N1130" s="31"/>
      <c r="O1130" s="31"/>
    </row>
    <row r="1131" spans="1:15" ht="1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3"/>
      <c r="N1131" s="31"/>
      <c r="O1131" s="31"/>
    </row>
    <row r="1132" spans="1:15" ht="1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3"/>
      <c r="N1132" s="31"/>
      <c r="O1132" s="31"/>
    </row>
    <row r="1133" spans="1:15" ht="1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3"/>
      <c r="N1133" s="31"/>
      <c r="O1133" s="31"/>
    </row>
    <row r="1134" spans="1:15" ht="1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3"/>
      <c r="N1134" s="31"/>
      <c r="O1134" s="31"/>
    </row>
    <row r="1135" spans="1:15" ht="1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3"/>
      <c r="N1135" s="31"/>
      <c r="O1135" s="31"/>
    </row>
    <row r="1136" spans="1:15" ht="1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3"/>
      <c r="N1136" s="31"/>
      <c r="O1136" s="31"/>
    </row>
    <row r="1137" spans="1:15" ht="1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3"/>
      <c r="N1137" s="31"/>
      <c r="O1137" s="31"/>
    </row>
    <row r="1138" spans="1:15" ht="1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3"/>
      <c r="N1138" s="31"/>
      <c r="O1138" s="31"/>
    </row>
    <row r="1139" spans="1:15" ht="1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3"/>
      <c r="N1139" s="31"/>
      <c r="O1139" s="31"/>
    </row>
    <row r="1140" spans="1:15" ht="1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3"/>
      <c r="N1140" s="31"/>
      <c r="O1140" s="31"/>
    </row>
    <row r="1141" spans="1:15" ht="1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3"/>
      <c r="N1141" s="31"/>
      <c r="O1141" s="31"/>
    </row>
    <row r="1142" spans="1:15" ht="1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3"/>
      <c r="N1142" s="31"/>
      <c r="O1142" s="31"/>
    </row>
    <row r="1143" spans="1:15" ht="1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3"/>
      <c r="N1143" s="31"/>
      <c r="O1143" s="31"/>
    </row>
    <row r="1144" spans="1:15" ht="1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3"/>
      <c r="N1144" s="31"/>
      <c r="O1144" s="31"/>
    </row>
    <row r="1145" spans="1:15" ht="1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3"/>
      <c r="N1145" s="31"/>
      <c r="O1145" s="31"/>
    </row>
    <row r="1146" spans="1:15" ht="1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3"/>
      <c r="N1146" s="31"/>
      <c r="O1146" s="31"/>
    </row>
    <row r="1147" spans="1:15" ht="1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3"/>
      <c r="N1147" s="31"/>
      <c r="O1147" s="31"/>
    </row>
    <row r="1148" spans="1:15" ht="1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3"/>
      <c r="N1148" s="31"/>
      <c r="O1148" s="31"/>
    </row>
    <row r="1149" spans="1:15" ht="1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3"/>
      <c r="N1149" s="31"/>
      <c r="O1149" s="31"/>
    </row>
    <row r="1150" spans="1:15" ht="1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3"/>
      <c r="N1150" s="31"/>
      <c r="O1150" s="31"/>
    </row>
    <row r="1151" spans="1:15" ht="1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3"/>
      <c r="N1151" s="31"/>
      <c r="O1151" s="31"/>
    </row>
    <row r="1152" spans="1:15" ht="1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3"/>
      <c r="N1152" s="31"/>
      <c r="O1152" s="31"/>
    </row>
    <row r="1153" spans="1:15" ht="1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3"/>
      <c r="N1153" s="31"/>
      <c r="O1153" s="31"/>
    </row>
    <row r="1154" spans="1:15" ht="1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3"/>
      <c r="N1154" s="31"/>
      <c r="O1154" s="31"/>
    </row>
    <row r="1155" spans="1:15" ht="1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3"/>
      <c r="N1155" s="31"/>
      <c r="O1155" s="31"/>
    </row>
    <row r="1156" spans="1:15" ht="1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3"/>
      <c r="N1156" s="31"/>
      <c r="O1156" s="31"/>
    </row>
    <row r="1157" spans="1:15" ht="1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3"/>
      <c r="N1157" s="31"/>
      <c r="O1157" s="31"/>
    </row>
    <row r="1158" spans="1:15" ht="1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3"/>
      <c r="N1158" s="31"/>
      <c r="O1158" s="31"/>
    </row>
    <row r="1159" spans="1:15" ht="1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3"/>
      <c r="N1159" s="31"/>
      <c r="O1159" s="31"/>
    </row>
    <row r="1160" spans="1:15" ht="1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3"/>
      <c r="N1160" s="31"/>
      <c r="O1160" s="31"/>
    </row>
    <row r="1161" spans="1:15" ht="1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3"/>
      <c r="N1161" s="31"/>
      <c r="O1161" s="31"/>
    </row>
    <row r="1162" spans="1:15" ht="1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3"/>
      <c r="N1162" s="31"/>
      <c r="O1162" s="31"/>
    </row>
    <row r="1163" spans="1:15" ht="1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3"/>
      <c r="N1163" s="31"/>
      <c r="O1163" s="31"/>
    </row>
    <row r="1164" spans="1:15" ht="1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3"/>
      <c r="N1164" s="31"/>
      <c r="O1164" s="31"/>
    </row>
    <row r="1165" spans="1:15" ht="1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3"/>
      <c r="N1165" s="31"/>
      <c r="O1165" s="31"/>
    </row>
    <row r="1166" spans="1:15" ht="1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3"/>
      <c r="N1166" s="31"/>
      <c r="O1166" s="31"/>
    </row>
    <row r="1167" spans="1:15" ht="1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3"/>
      <c r="N1167" s="31"/>
      <c r="O1167" s="31"/>
    </row>
    <row r="1168" spans="1:15" ht="1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3"/>
      <c r="N1168" s="31"/>
      <c r="O1168" s="31"/>
    </row>
    <row r="1169" spans="1:15" ht="1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3"/>
      <c r="N1169" s="31"/>
      <c r="O1169" s="31"/>
    </row>
    <row r="1170" spans="1:15" ht="1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3"/>
      <c r="N1170" s="31"/>
      <c r="O1170" s="31"/>
    </row>
    <row r="1171" spans="1:15" ht="1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3"/>
      <c r="N1171" s="31"/>
      <c r="O1171" s="31"/>
    </row>
    <row r="1172" spans="1:15" ht="1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3"/>
      <c r="N1172" s="31"/>
      <c r="O1172" s="31"/>
    </row>
    <row r="1173" spans="1:15" ht="1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3"/>
      <c r="N1173" s="31"/>
      <c r="O1173" s="31"/>
    </row>
    <row r="1174" spans="1:15" ht="1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3"/>
      <c r="N1174" s="31"/>
      <c r="O1174" s="31"/>
    </row>
    <row r="1175" spans="1:15" ht="1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3"/>
      <c r="N1175" s="31"/>
      <c r="O1175" s="31"/>
    </row>
    <row r="1176" spans="1:15" ht="1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3"/>
      <c r="N1176" s="31"/>
      <c r="O1176" s="31"/>
    </row>
    <row r="1177" spans="1:15" ht="1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3"/>
      <c r="N1177" s="31"/>
      <c r="O1177" s="31"/>
    </row>
    <row r="1178" spans="1:15" ht="1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3"/>
      <c r="N1178" s="31"/>
      <c r="O1178" s="31"/>
    </row>
    <row r="1179" spans="1:15" ht="1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3"/>
      <c r="N1179" s="31"/>
      <c r="O1179" s="31"/>
    </row>
    <row r="1180" spans="1:15" ht="1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3"/>
      <c r="N1180" s="31"/>
      <c r="O1180" s="31"/>
    </row>
    <row r="1181" spans="1:15" ht="1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3"/>
      <c r="N1181" s="31"/>
      <c r="O1181" s="31"/>
    </row>
    <row r="1182" spans="1:15" ht="1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3"/>
      <c r="N1182" s="31"/>
      <c r="O1182" s="31"/>
    </row>
    <row r="1183" spans="1:15" ht="1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3"/>
      <c r="N1183" s="31"/>
      <c r="O1183" s="31"/>
    </row>
    <row r="1184" spans="1:15" ht="1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3"/>
      <c r="N1184" s="31"/>
      <c r="O1184" s="31"/>
    </row>
    <row r="1185" spans="1:15" ht="1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3"/>
      <c r="N1185" s="31"/>
      <c r="O1185" s="31"/>
    </row>
    <row r="1186" spans="1:15" ht="1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3"/>
      <c r="N1186" s="31"/>
      <c r="O1186" s="31"/>
    </row>
    <row r="1187" spans="1:15" ht="1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3"/>
      <c r="N1187" s="31"/>
      <c r="O1187" s="31"/>
    </row>
    <row r="1188" spans="1:15" ht="1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3"/>
      <c r="N1188" s="31"/>
      <c r="O1188" s="31"/>
    </row>
    <row r="1189" spans="1:15" ht="1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3"/>
      <c r="N1189" s="31"/>
      <c r="O1189" s="31"/>
    </row>
    <row r="1190" spans="1:15" ht="1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3"/>
      <c r="N1190" s="31"/>
      <c r="O1190" s="31"/>
    </row>
    <row r="1191" spans="1:15" ht="1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3"/>
      <c r="N1191" s="31"/>
      <c r="O1191" s="31"/>
    </row>
    <row r="1192" spans="1:15" ht="1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3"/>
      <c r="N1192" s="31"/>
      <c r="O1192" s="31"/>
    </row>
    <row r="1193" spans="1:15" ht="1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3"/>
      <c r="N1193" s="31"/>
      <c r="O1193" s="31"/>
    </row>
    <row r="1194" spans="1:15" ht="1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3"/>
      <c r="N1194" s="31"/>
      <c r="O1194" s="31"/>
    </row>
    <row r="1195" spans="1:15" ht="1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3"/>
      <c r="N1195" s="31"/>
      <c r="O1195" s="31"/>
    </row>
    <row r="1196" spans="1:15" ht="1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3"/>
      <c r="N1196" s="31"/>
      <c r="O1196" s="31"/>
    </row>
    <row r="1197" spans="1:15" ht="1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3"/>
      <c r="N1197" s="31"/>
      <c r="O1197" s="31"/>
    </row>
    <row r="1198" spans="1:15" ht="1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3"/>
      <c r="N1198" s="31"/>
      <c r="O1198" s="31"/>
    </row>
    <row r="1199" spans="1:15" ht="1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3"/>
      <c r="N1199" s="31"/>
      <c r="O1199" s="31"/>
    </row>
    <row r="1200" spans="1:15" ht="1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3"/>
      <c r="N1200" s="31"/>
      <c r="O1200" s="31"/>
    </row>
    <row r="1201" spans="1:15" ht="1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3"/>
      <c r="N1201" s="31"/>
      <c r="O1201" s="31"/>
    </row>
    <row r="1202" spans="1:15" ht="1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3"/>
      <c r="N1202" s="31"/>
      <c r="O1202" s="31"/>
    </row>
    <row r="1203" spans="1:15" ht="1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3"/>
      <c r="N1203" s="31"/>
      <c r="O1203" s="31"/>
    </row>
    <row r="1204" spans="1:15" ht="1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3"/>
      <c r="N1204" s="31"/>
      <c r="O1204" s="31"/>
    </row>
    <row r="1205" spans="1:15" ht="1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3"/>
      <c r="N1205" s="31"/>
      <c r="O1205" s="31"/>
    </row>
    <row r="1206" spans="1:15" ht="1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3"/>
      <c r="N1206" s="31"/>
      <c r="O1206" s="31"/>
    </row>
    <row r="1207" spans="1:15" ht="1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3"/>
      <c r="N1207" s="31"/>
      <c r="O1207" s="31"/>
    </row>
    <row r="1208" spans="1:15" ht="1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3"/>
      <c r="N1208" s="31"/>
      <c r="O1208" s="31"/>
    </row>
    <row r="1209" spans="1:15" ht="1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3"/>
      <c r="N1209" s="31"/>
      <c r="O1209" s="31"/>
    </row>
    <row r="1210" spans="1:15" ht="1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3"/>
      <c r="N1210" s="31"/>
      <c r="O1210" s="31"/>
    </row>
    <row r="1211" spans="1:15" ht="1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3"/>
      <c r="N1211" s="31"/>
      <c r="O1211" s="31"/>
    </row>
    <row r="1212" spans="1:15" ht="1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3"/>
      <c r="N1212" s="31"/>
      <c r="O1212" s="31"/>
    </row>
    <row r="1213" spans="1:15" ht="1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3"/>
      <c r="N1213" s="31"/>
      <c r="O1213" s="31"/>
    </row>
    <row r="1214" spans="1:15" ht="1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3"/>
      <c r="N1214" s="31"/>
      <c r="O1214" s="31"/>
    </row>
    <row r="1215" spans="1:15" ht="1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3"/>
      <c r="N1215" s="31"/>
      <c r="O1215" s="31"/>
    </row>
    <row r="1216" spans="1:15" ht="1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3"/>
      <c r="N1216" s="31"/>
      <c r="O1216" s="31"/>
    </row>
    <row r="1217" spans="1:15" ht="1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3"/>
      <c r="N1217" s="31"/>
      <c r="O1217" s="31"/>
    </row>
    <row r="1218" spans="1:15" ht="1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3"/>
      <c r="N1218" s="31"/>
      <c r="O1218" s="31"/>
    </row>
    <row r="1219" spans="1:15" ht="1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3"/>
      <c r="N1219" s="31"/>
      <c r="O1219" s="31"/>
    </row>
    <row r="1220" spans="1:15" ht="1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3"/>
      <c r="N1220" s="31"/>
      <c r="O1220" s="31"/>
    </row>
    <row r="1221" spans="1:15" ht="1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3"/>
      <c r="N1221" s="31"/>
      <c r="O1221" s="31"/>
    </row>
    <row r="1222" spans="1:15" ht="1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3"/>
      <c r="N1222" s="31"/>
      <c r="O1222" s="31"/>
    </row>
    <row r="1223" spans="1:15" ht="1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3"/>
      <c r="N1223" s="31"/>
      <c r="O1223" s="31"/>
    </row>
    <row r="1224" spans="1:15" ht="1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3"/>
      <c r="N1224" s="31"/>
      <c r="O1224" s="31"/>
    </row>
    <row r="1225" spans="1:15" ht="1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3"/>
      <c r="N1225" s="31"/>
      <c r="O1225" s="31"/>
    </row>
    <row r="1226" spans="1:15" ht="1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3"/>
      <c r="N1226" s="31"/>
      <c r="O1226" s="31"/>
    </row>
    <row r="1227" spans="1:15" ht="1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3"/>
      <c r="N1227" s="31"/>
      <c r="O1227" s="31"/>
    </row>
    <row r="1228" spans="1:15" ht="1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3"/>
      <c r="N1228" s="31"/>
      <c r="O1228" s="31"/>
    </row>
    <row r="1229" spans="1:15" ht="1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3"/>
      <c r="N1229" s="31"/>
      <c r="O1229" s="31"/>
    </row>
    <row r="1230" spans="1:15" ht="1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3"/>
      <c r="N1230" s="31"/>
      <c r="O1230" s="31"/>
    </row>
    <row r="1231" spans="1:15" ht="1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3"/>
      <c r="N1231" s="31"/>
      <c r="O1231" s="31"/>
    </row>
    <row r="1232" spans="1:15" ht="1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3"/>
      <c r="N1232" s="31"/>
      <c r="O1232" s="31"/>
    </row>
    <row r="1233" spans="1:15" ht="1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3"/>
      <c r="N1233" s="31"/>
      <c r="O1233" s="31"/>
    </row>
    <row r="1234" spans="1:15" ht="1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3"/>
      <c r="N1234" s="31"/>
      <c r="O1234" s="31"/>
    </row>
    <row r="1235" spans="1:15" ht="1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3"/>
      <c r="N1235" s="31"/>
      <c r="O1235" s="31"/>
    </row>
    <row r="1236" spans="1:15" ht="1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3"/>
      <c r="N1236" s="31"/>
      <c r="O1236" s="31"/>
    </row>
    <row r="1237" spans="1:15" ht="1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3"/>
      <c r="N1237" s="31"/>
      <c r="O1237" s="31"/>
    </row>
    <row r="1238" spans="1:15" ht="1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3"/>
      <c r="N1238" s="31"/>
      <c r="O1238" s="31"/>
    </row>
    <row r="1239" spans="1:15" ht="1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3"/>
      <c r="N1239" s="31"/>
      <c r="O1239" s="31"/>
    </row>
    <row r="1240" spans="1:15" ht="1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3"/>
      <c r="N1240" s="31"/>
      <c r="O1240" s="31"/>
    </row>
    <row r="1241" spans="1:15" ht="1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3"/>
      <c r="N1241" s="31"/>
      <c r="O1241" s="31"/>
    </row>
    <row r="1242" spans="1:15" ht="1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3"/>
      <c r="N1242" s="31"/>
      <c r="O1242" s="31"/>
    </row>
    <row r="1243" spans="1:15" ht="1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3"/>
      <c r="N1243" s="31"/>
      <c r="O1243" s="31"/>
    </row>
    <row r="1244" spans="1:15" ht="1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3"/>
      <c r="N1244" s="31"/>
      <c r="O1244" s="31"/>
    </row>
    <row r="1245" spans="1:15" ht="1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3"/>
      <c r="N1245" s="31"/>
      <c r="O1245" s="31"/>
    </row>
    <row r="1246" spans="1:15" ht="1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3"/>
      <c r="N1246" s="31"/>
      <c r="O1246" s="31"/>
    </row>
    <row r="1247" spans="1:15" ht="1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3"/>
      <c r="N1247" s="31"/>
      <c r="O1247" s="31"/>
    </row>
    <row r="1248" spans="1:15" ht="1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3"/>
      <c r="N1248" s="31"/>
      <c r="O1248" s="31"/>
    </row>
    <row r="1249" spans="1:15" ht="1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3"/>
      <c r="N1249" s="31"/>
      <c r="O1249" s="31"/>
    </row>
    <row r="1250" spans="1:15" ht="1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3"/>
      <c r="N1250" s="31"/>
      <c r="O1250" s="31"/>
    </row>
    <row r="1251" spans="1:15" ht="1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3"/>
      <c r="N1251" s="31"/>
      <c r="O1251" s="31"/>
    </row>
    <row r="1252" spans="1:15" ht="1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3"/>
      <c r="N1252" s="31"/>
      <c r="O1252" s="31"/>
    </row>
    <row r="1253" spans="1:15" ht="1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3"/>
      <c r="N1253" s="31"/>
      <c r="O1253" s="31"/>
    </row>
    <row r="1254" spans="1:15" ht="1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3"/>
      <c r="N1254" s="31"/>
      <c r="O1254" s="31"/>
    </row>
    <row r="1255" spans="1:15" ht="1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3"/>
      <c r="N1255" s="31"/>
      <c r="O1255" s="31"/>
    </row>
    <row r="1256" spans="1:15" ht="1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3"/>
      <c r="N1256" s="31"/>
      <c r="O1256" s="31"/>
    </row>
    <row r="1257" spans="1:15" ht="1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3"/>
      <c r="N1257" s="31"/>
      <c r="O1257" s="31"/>
    </row>
    <row r="1258" spans="1:15" ht="1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3"/>
      <c r="N1258" s="31"/>
      <c r="O1258" s="31"/>
    </row>
    <row r="1259" spans="1:15" ht="1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3"/>
      <c r="N1259" s="31"/>
      <c r="O1259" s="31"/>
    </row>
    <row r="1260" spans="1:15" ht="1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3"/>
      <c r="N1260" s="31"/>
      <c r="O1260" s="31"/>
    </row>
    <row r="1261" spans="1:15" ht="1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3"/>
      <c r="N1261" s="31"/>
      <c r="O1261" s="31"/>
    </row>
    <row r="1262" spans="1:15" ht="1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3"/>
      <c r="N1262" s="31"/>
      <c r="O1262" s="31"/>
    </row>
    <row r="1263" spans="1:15" ht="1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3"/>
      <c r="N1263" s="31"/>
      <c r="O1263" s="31"/>
    </row>
    <row r="1264" spans="1:15" ht="1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3"/>
      <c r="N1264" s="31"/>
      <c r="O1264" s="31"/>
    </row>
    <row r="1265" spans="1:15" ht="1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3"/>
      <c r="N1265" s="31"/>
      <c r="O1265" s="31"/>
    </row>
    <row r="1266" spans="1:15" ht="1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3"/>
      <c r="N1266" s="31"/>
      <c r="O1266" s="31"/>
    </row>
    <row r="1267" spans="1:15" ht="1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3"/>
      <c r="N1267" s="31"/>
      <c r="O1267" s="31"/>
    </row>
    <row r="1268" spans="1:15" ht="1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3"/>
      <c r="N1268" s="31"/>
      <c r="O1268" s="31"/>
    </row>
    <row r="1269" spans="1:15" ht="1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3"/>
      <c r="N1269" s="31"/>
      <c r="O1269" s="31"/>
    </row>
    <row r="1270" spans="1:15" ht="1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3"/>
      <c r="N1270" s="31"/>
      <c r="O1270" s="31"/>
    </row>
    <row r="1271" spans="1:15" ht="1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3"/>
      <c r="N1271" s="31"/>
      <c r="O1271" s="31"/>
    </row>
    <row r="1272" spans="1:15" ht="1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3"/>
      <c r="N1272" s="31"/>
      <c r="O1272" s="31"/>
    </row>
    <row r="1273" spans="1:15" ht="1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3"/>
      <c r="N1273" s="31"/>
      <c r="O1273" s="31"/>
    </row>
    <row r="1274" spans="1:15" ht="1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3"/>
      <c r="N1274" s="31"/>
      <c r="O1274" s="31"/>
    </row>
    <row r="1275" spans="1:15" ht="1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3"/>
      <c r="N1275" s="31"/>
      <c r="O1275" s="31"/>
    </row>
    <row r="1276" spans="1:15" ht="1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3"/>
      <c r="N1276" s="31"/>
      <c r="O1276" s="31"/>
    </row>
    <row r="1277" spans="1:15" ht="1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3"/>
      <c r="N1277" s="31"/>
      <c r="O1277" s="31"/>
    </row>
    <row r="1278" spans="1:15" ht="1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3"/>
      <c r="N1278" s="31"/>
      <c r="O1278" s="31"/>
    </row>
    <row r="1279" spans="1:15" ht="1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3"/>
      <c r="N1279" s="31"/>
      <c r="O1279" s="31"/>
    </row>
    <row r="1280" spans="1:15" ht="1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3"/>
      <c r="N1280" s="31"/>
      <c r="O1280" s="31"/>
    </row>
    <row r="1281" spans="1:15" ht="1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3"/>
      <c r="N1281" s="31"/>
      <c r="O1281" s="31"/>
    </row>
    <row r="1282" spans="1:15" ht="1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3"/>
      <c r="N1282" s="31"/>
      <c r="O1282" s="31"/>
    </row>
    <row r="1283" spans="1:15" ht="1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3"/>
      <c r="N1283" s="31"/>
      <c r="O1283" s="31"/>
    </row>
    <row r="1284" spans="1:15" ht="1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3"/>
      <c r="N1284" s="31"/>
      <c r="O1284" s="31"/>
    </row>
    <row r="1285" spans="1:15" ht="1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3"/>
      <c r="N1285" s="31"/>
      <c r="O1285" s="31"/>
    </row>
    <row r="1286" spans="1:15" ht="1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3"/>
      <c r="N1286" s="31"/>
      <c r="O1286" s="31"/>
    </row>
    <row r="1287" spans="1:15" ht="1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3"/>
      <c r="N1287" s="31"/>
      <c r="O1287" s="31"/>
    </row>
    <row r="1288" spans="1:15" ht="1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3"/>
      <c r="N1288" s="31"/>
      <c r="O1288" s="31"/>
    </row>
    <row r="1289" spans="1:15" ht="1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3"/>
      <c r="N1289" s="31"/>
      <c r="O1289" s="31"/>
    </row>
    <row r="1290" spans="1:15" ht="1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3"/>
      <c r="N1290" s="31"/>
      <c r="O1290" s="31"/>
    </row>
    <row r="1291" spans="1:15" ht="1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3"/>
      <c r="N1291" s="31"/>
      <c r="O1291" s="31"/>
    </row>
    <row r="1292" spans="1:15" ht="1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3"/>
      <c r="N1292" s="31"/>
      <c r="O1292" s="31"/>
    </row>
    <row r="1293" spans="1:15" ht="15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3"/>
      <c r="N1293" s="31"/>
      <c r="O1293" s="31"/>
    </row>
    <row r="1294" spans="1:15" ht="1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3"/>
      <c r="N1294" s="31"/>
      <c r="O1294" s="31"/>
    </row>
    <row r="1295" spans="1:15" ht="15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3"/>
      <c r="N1295" s="31"/>
      <c r="O1295" s="31"/>
    </row>
    <row r="1296" spans="1:15" ht="1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3"/>
      <c r="N1296" s="31"/>
      <c r="O1296" s="31"/>
    </row>
    <row r="1297" spans="1:15" ht="15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3"/>
      <c r="N1297" s="31"/>
      <c r="O1297" s="31"/>
    </row>
    <row r="1298" spans="1:15" ht="1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3"/>
      <c r="N1298" s="31"/>
      <c r="O1298" s="31"/>
    </row>
    <row r="1299" spans="1:15" ht="15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3"/>
      <c r="N1299" s="31"/>
      <c r="O1299" s="31"/>
    </row>
    <row r="1300" spans="1:15" ht="1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3"/>
      <c r="N1300" s="31"/>
      <c r="O1300" s="31"/>
    </row>
    <row r="1301" spans="1:15" ht="1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3"/>
      <c r="N1301" s="31"/>
      <c r="O1301" s="31"/>
    </row>
    <row r="1302" spans="1:15" ht="1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3"/>
      <c r="N1302" s="31"/>
      <c r="O1302" s="31"/>
    </row>
    <row r="1303" spans="1:15" ht="15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3"/>
      <c r="N1303" s="31"/>
      <c r="O1303" s="31"/>
    </row>
    <row r="1304" spans="1:15" ht="1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3"/>
      <c r="N1304" s="31"/>
      <c r="O1304" s="31"/>
    </row>
    <row r="1305" spans="1:15" ht="15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3"/>
      <c r="N1305" s="31"/>
      <c r="O1305" s="31"/>
    </row>
    <row r="1306" spans="1:15" ht="1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3"/>
      <c r="N1306" s="31"/>
      <c r="O1306" s="31"/>
    </row>
    <row r="1307" spans="1:15" ht="15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3"/>
      <c r="N1307" s="31"/>
      <c r="O1307" s="31"/>
    </row>
    <row r="1308" spans="1:15" ht="1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3"/>
      <c r="N1308" s="31"/>
      <c r="O1308" s="31"/>
    </row>
    <row r="1309" spans="1:15" ht="15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3"/>
      <c r="N1309" s="31"/>
      <c r="O1309" s="31"/>
    </row>
    <row r="1310" spans="1:15" ht="1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3"/>
      <c r="N1310" s="31"/>
      <c r="O1310" s="31"/>
    </row>
    <row r="1311" spans="1:15" ht="15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3"/>
      <c r="N1311" s="31"/>
      <c r="O1311" s="31"/>
    </row>
    <row r="1312" spans="1:15" ht="1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3"/>
      <c r="N1312" s="31"/>
      <c r="O1312" s="31"/>
    </row>
    <row r="1313" spans="1:15" ht="15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3"/>
      <c r="N1313" s="31"/>
      <c r="O1313" s="31"/>
    </row>
    <row r="1314" spans="1:15" ht="1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3"/>
      <c r="N1314" s="31"/>
      <c r="O1314" s="31"/>
    </row>
    <row r="1315" spans="1:15" ht="15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3"/>
      <c r="N1315" s="31"/>
      <c r="O1315" s="31"/>
    </row>
    <row r="1316" spans="1:15" ht="1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3"/>
      <c r="N1316" s="31"/>
      <c r="O1316" s="31"/>
    </row>
    <row r="1317" spans="1:15" ht="15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3"/>
      <c r="N1317" s="31"/>
      <c r="O1317" s="31"/>
    </row>
    <row r="1318" spans="1:15" ht="1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3"/>
      <c r="N1318" s="31"/>
      <c r="O1318" s="31"/>
    </row>
    <row r="1319" spans="1:15" ht="15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3"/>
      <c r="N1319" s="31"/>
      <c r="O1319" s="31"/>
    </row>
    <row r="1320" spans="1:15" ht="1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3"/>
      <c r="N1320" s="31"/>
      <c r="O1320" s="31"/>
    </row>
    <row r="1321" spans="1:15" ht="15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3"/>
      <c r="N1321" s="31"/>
      <c r="O1321" s="31"/>
    </row>
    <row r="1322" spans="1:15" ht="1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3"/>
      <c r="N1322" s="31"/>
      <c r="O1322" s="31"/>
    </row>
    <row r="1323" spans="1:15" ht="15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3"/>
      <c r="N1323" s="31"/>
      <c r="O1323" s="31"/>
    </row>
    <row r="1324" spans="1:15" ht="1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3"/>
      <c r="N1324" s="31"/>
      <c r="O1324" s="31"/>
    </row>
    <row r="1325" spans="1:15" ht="15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3"/>
      <c r="N1325" s="31"/>
      <c r="O1325" s="31"/>
    </row>
    <row r="1326" spans="1:15" ht="1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3"/>
      <c r="N1326" s="31"/>
      <c r="O1326" s="31"/>
    </row>
    <row r="1327" spans="1:15" ht="15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3"/>
      <c r="N1327" s="31"/>
      <c r="O1327" s="31"/>
    </row>
    <row r="1328" spans="1:15" ht="1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3"/>
      <c r="N1328" s="31"/>
      <c r="O1328" s="31"/>
    </row>
    <row r="1329" spans="1:15" ht="15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3"/>
      <c r="N1329" s="31"/>
      <c r="O1329" s="31"/>
    </row>
    <row r="1330" spans="1:15" ht="1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3"/>
      <c r="N1330" s="31"/>
      <c r="O1330" s="31"/>
    </row>
    <row r="1331" spans="1:15" ht="15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3"/>
      <c r="N1331" s="31"/>
      <c r="O1331" s="31"/>
    </row>
    <row r="1332" spans="1:15" ht="15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3"/>
      <c r="N1332" s="31"/>
      <c r="O1332" s="31"/>
    </row>
    <row r="1333" spans="1:15" ht="15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3"/>
      <c r="N1333" s="31"/>
      <c r="O1333" s="31"/>
    </row>
    <row r="1334" spans="1:15" ht="15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3"/>
      <c r="N1334" s="31"/>
      <c r="O1334" s="31"/>
    </row>
    <row r="1335" spans="1:15" ht="15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3"/>
      <c r="N1335" s="31"/>
      <c r="O1335" s="31"/>
    </row>
    <row r="1336" spans="1:15" ht="15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3"/>
      <c r="N1336" s="31"/>
      <c r="O1336" s="31"/>
    </row>
    <row r="1337" spans="1:15" ht="15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3"/>
      <c r="N1337" s="31"/>
      <c r="O1337" s="31"/>
    </row>
    <row r="1338" spans="1:15" ht="15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3"/>
      <c r="N1338" s="31"/>
      <c r="O1338" s="31"/>
    </row>
    <row r="1339" spans="1:15" ht="15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3"/>
      <c r="N1339" s="31"/>
      <c r="O1339" s="31"/>
    </row>
    <row r="1340" spans="1:15" ht="15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3"/>
      <c r="N1340" s="31"/>
      <c r="O1340" s="31"/>
    </row>
    <row r="1341" spans="1:15" ht="15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3"/>
      <c r="N1341" s="31"/>
      <c r="O1341" s="31"/>
    </row>
    <row r="1342" spans="1:15" ht="15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3"/>
      <c r="N1342" s="31"/>
      <c r="O1342" s="31"/>
    </row>
    <row r="1343" spans="1:15" ht="15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3"/>
      <c r="N1343" s="31"/>
      <c r="O1343" s="31"/>
    </row>
    <row r="1344" spans="1:15" ht="15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3"/>
      <c r="N1344" s="31"/>
      <c r="O1344" s="31"/>
    </row>
    <row r="1345" spans="1:15" ht="15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3"/>
      <c r="N1345" s="31"/>
      <c r="O1345" s="31"/>
    </row>
    <row r="1346" spans="1:15" ht="15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3"/>
      <c r="N1346" s="31"/>
      <c r="O1346" s="31"/>
    </row>
    <row r="1347" spans="1:15" ht="15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3"/>
      <c r="N1347" s="31"/>
      <c r="O1347" s="31"/>
    </row>
    <row r="1348" spans="1:15" ht="15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3"/>
      <c r="N1348" s="31"/>
      <c r="O1348" s="31"/>
    </row>
    <row r="1349" spans="1:15" ht="15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3"/>
      <c r="N1349" s="31"/>
      <c r="O1349" s="31"/>
    </row>
    <row r="1350" spans="1:15" ht="15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3"/>
      <c r="N1350" s="31"/>
      <c r="O1350" s="31"/>
    </row>
    <row r="1351" spans="1:15" ht="15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3"/>
      <c r="N1351" s="31"/>
      <c r="O1351" s="31"/>
    </row>
    <row r="1352" spans="1:15" ht="15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3"/>
      <c r="N1352" s="31"/>
      <c r="O1352" s="31"/>
    </row>
    <row r="1353" spans="1:15" ht="15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3"/>
      <c r="N1353" s="31"/>
      <c r="O1353" s="31"/>
    </row>
    <row r="1354" spans="1:15" ht="15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3"/>
      <c r="N1354" s="31"/>
      <c r="O1354" s="31"/>
    </row>
    <row r="1355" spans="1:15" ht="15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3"/>
      <c r="N1355" s="31"/>
      <c r="O1355" s="31"/>
    </row>
    <row r="1356" spans="1:15" ht="15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3"/>
      <c r="N1356" s="31"/>
      <c r="O1356" s="31"/>
    </row>
    <row r="1357" spans="1:15" ht="15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3"/>
      <c r="N1357" s="31"/>
      <c r="O1357" s="31"/>
    </row>
    <row r="1358" spans="1:15" ht="15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3"/>
      <c r="N1358" s="31"/>
      <c r="O1358" s="31"/>
    </row>
    <row r="1359" spans="1:15" ht="15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3"/>
      <c r="N1359" s="31"/>
      <c r="O1359" s="31"/>
    </row>
    <row r="1360" spans="1:15" ht="15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3"/>
      <c r="N1360" s="31"/>
      <c r="O1360" s="31"/>
    </row>
    <row r="1361" spans="1:15" ht="15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3"/>
      <c r="N1361" s="31"/>
      <c r="O1361" s="31"/>
    </row>
    <row r="1362" spans="1:15" ht="15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3"/>
      <c r="N1362" s="31"/>
      <c r="O1362" s="31"/>
    </row>
    <row r="1363" spans="1:15" ht="15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3"/>
      <c r="N1363" s="31"/>
      <c r="O1363" s="31"/>
    </row>
    <row r="1364" spans="1:15" ht="15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3"/>
      <c r="N1364" s="31"/>
      <c r="O1364" s="31"/>
    </row>
    <row r="1365" spans="1:15" ht="15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3"/>
      <c r="N1365" s="31"/>
      <c r="O1365" s="31"/>
    </row>
    <row r="1366" spans="1:15" ht="1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3"/>
      <c r="N1366" s="31"/>
      <c r="O1366" s="31"/>
    </row>
    <row r="1367" spans="1:15" ht="15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3"/>
      <c r="N1367" s="31"/>
      <c r="O1367" s="31"/>
    </row>
    <row r="1368" spans="1:15" ht="15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3"/>
      <c r="N1368" s="31"/>
      <c r="O1368" s="31"/>
    </row>
    <row r="1369" spans="1:15" ht="15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3"/>
      <c r="N1369" s="31"/>
      <c r="O1369" s="31"/>
    </row>
    <row r="1370" spans="1:15" ht="15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3"/>
      <c r="N1370" s="31"/>
      <c r="O1370" s="31"/>
    </row>
    <row r="1371" spans="1:15" ht="15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3"/>
      <c r="N1371" s="31"/>
      <c r="O1371" s="31"/>
    </row>
    <row r="1372" spans="1:15" ht="15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3"/>
      <c r="N1372" s="31"/>
      <c r="O1372" s="31"/>
    </row>
    <row r="1373" spans="1:15" ht="15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3"/>
      <c r="N1373" s="31"/>
      <c r="O1373" s="31"/>
    </row>
    <row r="1374" spans="1:15" ht="15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3"/>
      <c r="N1374" s="31"/>
      <c r="O1374" s="31"/>
    </row>
    <row r="1375" spans="1:15" ht="15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3"/>
      <c r="N1375" s="31"/>
      <c r="O1375" s="31"/>
    </row>
    <row r="1376" spans="1:15" ht="15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3"/>
      <c r="N1376" s="31"/>
      <c r="O1376" s="31"/>
    </row>
    <row r="1377" spans="1:15" ht="15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3"/>
      <c r="N1377" s="31"/>
      <c r="O1377" s="31"/>
    </row>
    <row r="1378" spans="1:15" ht="15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3"/>
      <c r="N1378" s="31"/>
      <c r="O1378" s="31"/>
    </row>
    <row r="1379" spans="1:15" ht="15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3"/>
      <c r="N1379" s="31"/>
      <c r="O1379" s="31"/>
    </row>
    <row r="1380" spans="1:15" ht="15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3"/>
      <c r="N1380" s="31"/>
      <c r="O1380" s="31"/>
    </row>
    <row r="1381" spans="1:15" ht="15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3"/>
      <c r="N1381" s="31"/>
      <c r="O1381" s="31"/>
    </row>
    <row r="1382" spans="1:15" ht="1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3"/>
      <c r="N1382" s="31"/>
      <c r="O1382" s="31"/>
    </row>
    <row r="1383" spans="1:15" ht="15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3"/>
      <c r="N1383" s="31"/>
      <c r="O1383" s="31"/>
    </row>
    <row r="1384" spans="1:15" ht="15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3"/>
      <c r="N1384" s="31"/>
      <c r="O1384" s="31"/>
    </row>
    <row r="1385" spans="1:15" ht="15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3"/>
      <c r="N1385" s="31"/>
      <c r="O1385" s="31"/>
    </row>
    <row r="1386" spans="1:15" ht="15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3"/>
      <c r="N1386" s="31"/>
      <c r="O1386" s="31"/>
    </row>
    <row r="1387" spans="1:15" ht="15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3"/>
      <c r="N1387" s="31"/>
      <c r="O1387" s="31"/>
    </row>
    <row r="1388" spans="1:15" ht="15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3"/>
      <c r="N1388" s="31"/>
      <c r="O1388" s="31"/>
    </row>
    <row r="1389" spans="1:15" ht="15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3"/>
      <c r="N1389" s="31"/>
      <c r="O1389" s="31"/>
    </row>
    <row r="1390" spans="1:15" ht="15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3"/>
      <c r="N1390" s="31"/>
      <c r="O1390" s="31"/>
    </row>
    <row r="1391" spans="1:15" ht="15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3"/>
      <c r="N1391" s="31"/>
      <c r="O1391" s="31"/>
    </row>
    <row r="1392" spans="1:15" ht="1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3"/>
      <c r="N1392" s="31"/>
      <c r="O1392" s="31"/>
    </row>
    <row r="1393" spans="1:15" ht="15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3"/>
      <c r="N1393" s="31"/>
      <c r="O1393" s="31"/>
    </row>
    <row r="1394" spans="1:15" ht="15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3"/>
      <c r="N1394" s="31"/>
      <c r="O1394" s="31"/>
    </row>
    <row r="1395" spans="1:15" ht="15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3"/>
      <c r="N1395" s="31"/>
      <c r="O1395" s="31"/>
    </row>
    <row r="1396" spans="1:15" ht="15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3"/>
      <c r="N1396" s="31"/>
      <c r="O1396" s="31"/>
    </row>
    <row r="1397" spans="1:15" ht="15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3"/>
      <c r="N1397" s="31"/>
      <c r="O1397" s="31"/>
    </row>
    <row r="1398" spans="1:15" ht="15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3"/>
      <c r="N1398" s="31"/>
      <c r="O1398" s="31"/>
    </row>
    <row r="1399" spans="1:15" ht="15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3"/>
      <c r="N1399" s="31"/>
      <c r="O1399" s="31"/>
    </row>
    <row r="1400" spans="1:15" ht="15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3"/>
      <c r="N1400" s="31"/>
      <c r="O1400" s="31"/>
    </row>
    <row r="1401" spans="1:15" ht="15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3"/>
      <c r="N1401" s="31"/>
      <c r="O1401" s="31"/>
    </row>
    <row r="1402" spans="1:15" ht="15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3"/>
      <c r="N1402" s="31"/>
      <c r="O1402" s="31"/>
    </row>
    <row r="1403" spans="1:15" ht="15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3"/>
      <c r="N1403" s="31"/>
      <c r="O1403" s="31"/>
    </row>
    <row r="1404" spans="1:15" ht="15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3"/>
      <c r="N1404" s="31"/>
      <c r="O1404" s="31"/>
    </row>
    <row r="1405" spans="1:15" ht="15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3"/>
      <c r="N1405" s="31"/>
      <c r="O1405" s="31"/>
    </row>
    <row r="1406" spans="1:15" ht="15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3"/>
      <c r="N1406" s="31"/>
      <c r="O1406" s="31"/>
    </row>
    <row r="1407" spans="1:15" ht="15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3"/>
      <c r="N1407" s="31"/>
      <c r="O1407" s="31"/>
    </row>
    <row r="1408" spans="1:15" ht="1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3"/>
      <c r="N1408" s="31"/>
      <c r="O1408" s="31"/>
    </row>
    <row r="1409" spans="1:15" ht="15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3"/>
      <c r="N1409" s="31"/>
      <c r="O1409" s="31"/>
    </row>
    <row r="1410" spans="1:15" ht="15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3"/>
      <c r="N1410" s="31"/>
      <c r="O1410" s="31"/>
    </row>
    <row r="1411" spans="1:15" ht="15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3"/>
      <c r="N1411" s="31"/>
      <c r="O1411" s="31"/>
    </row>
    <row r="1412" spans="1:15" ht="15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3"/>
      <c r="N1412" s="31"/>
      <c r="O1412" s="31"/>
    </row>
    <row r="1413" spans="1:15" ht="15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3"/>
      <c r="N1413" s="31"/>
      <c r="O1413" s="31"/>
    </row>
    <row r="1414" spans="1:15" ht="15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3"/>
      <c r="N1414" s="31"/>
      <c r="O1414" s="31"/>
    </row>
    <row r="1415" spans="1:15" ht="15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3"/>
      <c r="N1415" s="31"/>
      <c r="O1415" s="31"/>
    </row>
    <row r="1416" spans="1:15" ht="15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3"/>
      <c r="N1416" s="31"/>
      <c r="O1416" s="31"/>
    </row>
    <row r="1417" spans="1:15" ht="15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3"/>
      <c r="N1417" s="31"/>
      <c r="O1417" s="31"/>
    </row>
    <row r="1418" spans="1:15" ht="15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3"/>
      <c r="N1418" s="31"/>
      <c r="O1418" s="31"/>
    </row>
    <row r="1419" spans="1:15" ht="15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3"/>
      <c r="N1419" s="31"/>
      <c r="O1419" s="31"/>
    </row>
    <row r="1420" spans="1:15" ht="15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3"/>
      <c r="N1420" s="31"/>
      <c r="O1420" s="31"/>
    </row>
    <row r="1421" spans="1:15" ht="15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3"/>
      <c r="N1421" s="31"/>
      <c r="O1421" s="31"/>
    </row>
    <row r="1422" spans="1:15" ht="15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3"/>
      <c r="N1422" s="31"/>
      <c r="O1422" s="31"/>
    </row>
    <row r="1423" spans="1:15" ht="15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3"/>
      <c r="N1423" s="31"/>
      <c r="O1423" s="31"/>
    </row>
    <row r="1424" spans="1:15" ht="15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3"/>
      <c r="N1424" s="31"/>
      <c r="O1424" s="31"/>
    </row>
    <row r="1425" spans="1:15" ht="15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3"/>
      <c r="N1425" s="31"/>
      <c r="O1425" s="31"/>
    </row>
    <row r="1426" spans="1:15" ht="15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3"/>
      <c r="N1426" s="31"/>
      <c r="O1426" s="31"/>
    </row>
    <row r="1427" spans="1:15" ht="15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3"/>
      <c r="N1427" s="31"/>
      <c r="O1427" s="31"/>
    </row>
    <row r="1428" spans="1:15" ht="15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3"/>
      <c r="N1428" s="31"/>
      <c r="O1428" s="31"/>
    </row>
    <row r="1429" spans="1:15" ht="15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3"/>
      <c r="N1429" s="31"/>
      <c r="O1429" s="31"/>
    </row>
    <row r="1430" spans="1:15" ht="15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3"/>
      <c r="N1430" s="31"/>
      <c r="O1430" s="31"/>
    </row>
    <row r="1431" spans="1:15" ht="15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3"/>
      <c r="N1431" s="31"/>
      <c r="O1431" s="31"/>
    </row>
    <row r="1432" spans="1:15" ht="1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3"/>
      <c r="N1432" s="31"/>
      <c r="O1432" s="31"/>
    </row>
    <row r="1433" spans="1:15" ht="15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3"/>
      <c r="N1433" s="31"/>
      <c r="O1433" s="31"/>
    </row>
    <row r="1434" spans="1:15" ht="15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3"/>
      <c r="N1434" s="31"/>
      <c r="O1434" s="31"/>
    </row>
    <row r="1435" spans="1:15" ht="15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3"/>
      <c r="N1435" s="31"/>
      <c r="O1435" s="31"/>
    </row>
    <row r="1436" spans="1:15" ht="15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3"/>
      <c r="N1436" s="31"/>
      <c r="O1436" s="31"/>
    </row>
    <row r="1437" spans="1:15" ht="15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3"/>
      <c r="N1437" s="31"/>
      <c r="O1437" s="31"/>
    </row>
    <row r="1438" spans="1:15" ht="15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3"/>
      <c r="N1438" s="31"/>
      <c r="O1438" s="31"/>
    </row>
    <row r="1439" spans="1:15" ht="15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3"/>
      <c r="N1439" s="31"/>
      <c r="O1439" s="31"/>
    </row>
    <row r="1440" spans="1:15" ht="15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3"/>
      <c r="N1440" s="31"/>
      <c r="O1440" s="31"/>
    </row>
    <row r="1441" spans="1:15" ht="15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3"/>
      <c r="N1441" s="31"/>
      <c r="O1441" s="31"/>
    </row>
    <row r="1442" spans="1:15" ht="15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3"/>
      <c r="N1442" s="31"/>
      <c r="O1442" s="31"/>
    </row>
    <row r="1443" spans="1:15" ht="15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3"/>
      <c r="N1443" s="31"/>
      <c r="O1443" s="31"/>
    </row>
    <row r="1444" spans="1:15" ht="15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3"/>
      <c r="N1444" s="31"/>
      <c r="O1444" s="31"/>
    </row>
    <row r="1445" spans="1:15" ht="15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3"/>
      <c r="N1445" s="31"/>
      <c r="O1445" s="31"/>
    </row>
    <row r="1446" spans="1:15" ht="15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3"/>
      <c r="N1446" s="31"/>
      <c r="O1446" s="31"/>
    </row>
    <row r="1447" spans="1:15" ht="15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3"/>
      <c r="N1447" s="31"/>
      <c r="O1447" s="31"/>
    </row>
    <row r="1448" spans="1:15" ht="15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3"/>
      <c r="N1448" s="31"/>
      <c r="O1448" s="31"/>
    </row>
    <row r="1449" spans="1:15" ht="15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3"/>
      <c r="N1449" s="31"/>
      <c r="O1449" s="31"/>
    </row>
    <row r="1450" spans="1:15" ht="15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3"/>
      <c r="N1450" s="31"/>
      <c r="O1450" s="31"/>
    </row>
    <row r="1451" spans="1:15" ht="15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3"/>
      <c r="N1451" s="31"/>
      <c r="O1451" s="31"/>
    </row>
    <row r="1452" spans="1:15" ht="15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3"/>
      <c r="N1452" s="31"/>
      <c r="O1452" s="31"/>
    </row>
    <row r="1453" spans="1:15" ht="15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3"/>
      <c r="N1453" s="31"/>
      <c r="O1453" s="31"/>
    </row>
    <row r="1454" spans="1:15" ht="15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3"/>
      <c r="N1454" s="31"/>
      <c r="O1454" s="31"/>
    </row>
    <row r="1455" spans="1:15" ht="15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3"/>
      <c r="N1455" s="31"/>
      <c r="O1455" s="31"/>
    </row>
    <row r="1456" spans="1:15" ht="15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3"/>
      <c r="N1456" s="31"/>
      <c r="O1456" s="31"/>
    </row>
    <row r="1457" spans="1:15" ht="15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3"/>
      <c r="N1457" s="31"/>
      <c r="O1457" s="31"/>
    </row>
    <row r="1458" spans="1:15" ht="15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3"/>
      <c r="N1458" s="31"/>
      <c r="O1458" s="31"/>
    </row>
    <row r="1459" spans="1:15" ht="15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3"/>
      <c r="N1459" s="31"/>
      <c r="O1459" s="31"/>
    </row>
    <row r="1460" spans="1:15" ht="15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3"/>
      <c r="N1460" s="31"/>
      <c r="O1460" s="31"/>
    </row>
    <row r="1461" spans="1:15" ht="15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3"/>
      <c r="N1461" s="31"/>
      <c r="O1461" s="31"/>
    </row>
    <row r="1462" spans="1:15" ht="15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3"/>
      <c r="N1462" s="31"/>
      <c r="O1462" s="31"/>
    </row>
    <row r="1463" spans="1:15" ht="15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3"/>
      <c r="N1463" s="31"/>
      <c r="O1463" s="31"/>
    </row>
    <row r="1464" spans="1:15" ht="15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3"/>
      <c r="N1464" s="31"/>
      <c r="O1464" s="31"/>
    </row>
    <row r="1465" spans="1:15" ht="15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3"/>
      <c r="N1465" s="31"/>
      <c r="O1465" s="31"/>
    </row>
    <row r="1466" spans="1:15" ht="15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3"/>
      <c r="N1466" s="31"/>
      <c r="O1466" s="31"/>
    </row>
    <row r="1467" spans="1:15" ht="15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3"/>
      <c r="N1467" s="31"/>
      <c r="O1467" s="31"/>
    </row>
    <row r="1468" spans="1:15" ht="15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3"/>
      <c r="N1468" s="31"/>
      <c r="O1468" s="31"/>
    </row>
    <row r="1469" spans="1:15" ht="15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3"/>
      <c r="N1469" s="31"/>
      <c r="O1469" s="31"/>
    </row>
    <row r="1470" spans="1:15" ht="15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3"/>
      <c r="N1470" s="31"/>
      <c r="O1470" s="31"/>
    </row>
    <row r="1471" spans="1:15" ht="15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3"/>
      <c r="N1471" s="31"/>
      <c r="O1471" s="31"/>
    </row>
    <row r="1472" spans="1:15" ht="15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3"/>
      <c r="N1472" s="31"/>
      <c r="O1472" s="31"/>
    </row>
    <row r="1473" spans="1:15" ht="15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3"/>
      <c r="N1473" s="31"/>
      <c r="O1473" s="31"/>
    </row>
    <row r="1474" spans="1:15" ht="15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3"/>
      <c r="N1474" s="31"/>
      <c r="O1474" s="31"/>
    </row>
    <row r="1475" spans="1:15" ht="15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3"/>
      <c r="N1475" s="31"/>
      <c r="O1475" s="31"/>
    </row>
    <row r="1476" spans="1:15" ht="15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3"/>
      <c r="N1476" s="31"/>
      <c r="O1476" s="31"/>
    </row>
    <row r="1477" spans="1:15" ht="15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3"/>
      <c r="N1477" s="31"/>
      <c r="O1477" s="31"/>
    </row>
    <row r="1478" spans="1:15" ht="15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3"/>
      <c r="N1478" s="31"/>
      <c r="O1478" s="31"/>
    </row>
    <row r="1479" spans="1:15" ht="15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3"/>
      <c r="N1479" s="31"/>
      <c r="O1479" s="31"/>
    </row>
    <row r="1480" spans="1:15" ht="15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3"/>
      <c r="N1480" s="31"/>
      <c r="O1480" s="31"/>
    </row>
    <row r="1481" spans="1:15" ht="15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3"/>
      <c r="N1481" s="31"/>
      <c r="O1481" s="31"/>
    </row>
    <row r="1482" spans="1:15" ht="15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3"/>
      <c r="N1482" s="31"/>
      <c r="O1482" s="31"/>
    </row>
    <row r="1483" spans="1:15" ht="15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3"/>
      <c r="N1483" s="31"/>
      <c r="O1483" s="31"/>
    </row>
    <row r="1484" spans="1:15" ht="15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3"/>
      <c r="N1484" s="31"/>
      <c r="O1484" s="31"/>
    </row>
    <row r="1485" spans="1:15" ht="15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3"/>
      <c r="N1485" s="31"/>
      <c r="O1485" s="31"/>
    </row>
    <row r="1486" spans="1:15" ht="15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3"/>
      <c r="N1486" s="31"/>
      <c r="O1486" s="31"/>
    </row>
    <row r="1487" spans="1:15" ht="15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3"/>
      <c r="N1487" s="31"/>
      <c r="O1487" s="31"/>
    </row>
    <row r="1488" spans="1:15" ht="15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3"/>
      <c r="N1488" s="31"/>
      <c r="O1488" s="31"/>
    </row>
    <row r="1489" spans="1:15" ht="15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3"/>
      <c r="N1489" s="31"/>
      <c r="O1489" s="31"/>
    </row>
    <row r="1490" spans="1:15" ht="15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3"/>
      <c r="N1490" s="31"/>
      <c r="O1490" s="31"/>
    </row>
    <row r="1491" spans="1:15" ht="15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3"/>
      <c r="N1491" s="31"/>
      <c r="O1491" s="31"/>
    </row>
    <row r="1492" spans="1:15" ht="15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3"/>
      <c r="N1492" s="31"/>
      <c r="O1492" s="31"/>
    </row>
    <row r="1493" spans="1:15" ht="15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3"/>
      <c r="N1493" s="31"/>
      <c r="O1493" s="31"/>
    </row>
    <row r="1494" spans="1:15" ht="15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3"/>
      <c r="N1494" s="31"/>
      <c r="O1494" s="31"/>
    </row>
    <row r="1495" spans="1:15" ht="15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3"/>
      <c r="N1495" s="31"/>
      <c r="O1495" s="31"/>
    </row>
    <row r="1496" spans="1:15" ht="15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3"/>
      <c r="N1496" s="31"/>
      <c r="O1496" s="31"/>
    </row>
    <row r="1497" spans="1:15" ht="15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3"/>
      <c r="N1497" s="31"/>
      <c r="O1497" s="31"/>
    </row>
    <row r="1498" spans="1:15" ht="15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3"/>
      <c r="N1498" s="31"/>
      <c r="O1498" s="31"/>
    </row>
    <row r="1499" spans="1:15" ht="15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3"/>
      <c r="N1499" s="31"/>
      <c r="O1499" s="31"/>
    </row>
    <row r="1500" spans="1:15" ht="15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3"/>
      <c r="N1500" s="31"/>
      <c r="O1500" s="31"/>
    </row>
    <row r="1501" spans="1:15" ht="15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3"/>
      <c r="N1501" s="31"/>
      <c r="O1501" s="31"/>
    </row>
    <row r="1502" spans="1:15" ht="15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3"/>
      <c r="N1502" s="31"/>
      <c r="O1502" s="31"/>
    </row>
    <row r="1503" spans="1:15" ht="15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3"/>
      <c r="N1503" s="31"/>
      <c r="O1503" s="31"/>
    </row>
    <row r="1504" spans="1:15" ht="15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3"/>
      <c r="N1504" s="31"/>
      <c r="O1504" s="31"/>
    </row>
    <row r="1505" spans="1:15" ht="15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3"/>
      <c r="N1505" s="31"/>
      <c r="O1505" s="31"/>
    </row>
    <row r="1506" spans="1:15" ht="15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3"/>
      <c r="N1506" s="31"/>
      <c r="O1506" s="31"/>
    </row>
    <row r="1507" spans="1:15" ht="15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3"/>
      <c r="N1507" s="31"/>
      <c r="O1507" s="31"/>
    </row>
    <row r="1508" spans="1:15" ht="15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3"/>
      <c r="N1508" s="31"/>
      <c r="O1508" s="31"/>
    </row>
    <row r="1509" spans="1:15" ht="15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3"/>
      <c r="N1509" s="31"/>
      <c r="O1509" s="31"/>
    </row>
    <row r="1510" spans="1:15" ht="15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3"/>
      <c r="N1510" s="31"/>
      <c r="O1510" s="31"/>
    </row>
    <row r="1511" spans="1:15" ht="15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3"/>
      <c r="N1511" s="31"/>
      <c r="O1511" s="31"/>
    </row>
    <row r="1512" spans="1:15" ht="15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3"/>
      <c r="N1512" s="31"/>
      <c r="O1512" s="31"/>
    </row>
    <row r="1513" spans="1:15" ht="15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3"/>
      <c r="N1513" s="31"/>
      <c r="O1513" s="31"/>
    </row>
    <row r="1514" spans="1:15" ht="15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3"/>
      <c r="N1514" s="31"/>
      <c r="O1514" s="31"/>
    </row>
    <row r="1515" spans="1:15" ht="15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3"/>
      <c r="N1515" s="31"/>
      <c r="O1515" s="31"/>
    </row>
    <row r="1516" spans="1:15" ht="15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3"/>
      <c r="N1516" s="31"/>
      <c r="O1516" s="31"/>
    </row>
    <row r="1517" spans="1:15" ht="15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3"/>
      <c r="N1517" s="31"/>
      <c r="O1517" s="31"/>
    </row>
    <row r="1518" spans="1:15" ht="15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3"/>
      <c r="N1518" s="31"/>
      <c r="O1518" s="31"/>
    </row>
    <row r="1519" spans="1:15" ht="15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3"/>
      <c r="N1519" s="31"/>
      <c r="O1519" s="31"/>
    </row>
    <row r="1520" spans="1:15" ht="15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3"/>
      <c r="N1520" s="31"/>
      <c r="O1520" s="31"/>
    </row>
    <row r="1521" spans="1:15" ht="15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3"/>
      <c r="N1521" s="31"/>
      <c r="O1521" s="31"/>
    </row>
    <row r="1522" spans="1:15" ht="15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3"/>
      <c r="N1522" s="31"/>
      <c r="O1522" s="31"/>
    </row>
    <row r="1523" spans="1:15" ht="15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3"/>
      <c r="N1523" s="31"/>
      <c r="O1523" s="31"/>
    </row>
    <row r="1524" spans="1:15" ht="15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3"/>
      <c r="N1524" s="31"/>
      <c r="O1524" s="31"/>
    </row>
    <row r="1525" spans="1:15" ht="15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3"/>
      <c r="N1525" s="31"/>
      <c r="O1525" s="31"/>
    </row>
    <row r="1526" spans="1:15" ht="15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</row>
    <row r="1527" spans="1:15" ht="15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</row>
    <row r="1528" spans="1:15" ht="15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</row>
    <row r="1529" spans="1:15" ht="15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</row>
    <row r="1530" spans="1:15" ht="15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</row>
    <row r="1531" spans="1:15" ht="15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</row>
    <row r="1532" spans="1:15" ht="15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</row>
    <row r="1533" spans="1:15" ht="15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</row>
    <row r="1534" spans="1:15" ht="15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</row>
    <row r="1535" spans="1:15" ht="15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</row>
    <row r="1536" spans="1:15" ht="15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</row>
    <row r="1537" spans="1:15" ht="15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</row>
    <row r="1538" spans="1:15" ht="15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</row>
    <row r="1539" spans="1:15" ht="15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</row>
    <row r="1540" spans="1:15" ht="15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</row>
    <row r="1541" spans="1:15" ht="15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</row>
    <row r="1542" spans="1:15" ht="15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</row>
    <row r="1543" spans="1:15" ht="15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</row>
    <row r="1544" spans="1:15" ht="15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</row>
    <row r="1545" spans="1:15" ht="15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</row>
    <row r="1546" spans="1:15" ht="15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</row>
    <row r="1547" spans="1:15" ht="15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</row>
    <row r="1548" spans="1:15" ht="15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</row>
    <row r="1549" spans="1:15" ht="15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</row>
    <row r="1550" spans="1:15" ht="15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</row>
    <row r="1551" spans="1:15" ht="15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</row>
    <row r="1552" spans="1:15" ht="15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</row>
    <row r="1553" spans="1:15" ht="15">
      <c r="A1553" s="31"/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</row>
    <row r="1554" spans="1:15" ht="15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</row>
    <row r="1555" spans="1:15" ht="15">
      <c r="A1555" s="31"/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</row>
    <row r="1556" spans="1:15" ht="15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</row>
    <row r="1557" spans="1:15" ht="15">
      <c r="A1557" s="31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</row>
    <row r="1558" spans="1:15" ht="15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</row>
    <row r="1559" spans="1:15" ht="15">
      <c r="A1559" s="31"/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</row>
    <row r="1560" spans="1:15" ht="15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</row>
    <row r="1561" spans="1:15" ht="15">
      <c r="A1561" s="31"/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</row>
    <row r="1562" spans="1:15" ht="15">
      <c r="A1562" s="31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</row>
    <row r="1563" spans="1:15" ht="15">
      <c r="A1563" s="31"/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</row>
    <row r="1564" spans="1:15" ht="15">
      <c r="A1564" s="31"/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</row>
    <row r="1565" spans="1:15" ht="15">
      <c r="A1565" s="31"/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</row>
    <row r="1566" spans="1:15" ht="15">
      <c r="A1566" s="31"/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</row>
    <row r="1567" spans="1:15" ht="15">
      <c r="A1567" s="31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</row>
    <row r="1568" spans="1:15" ht="15">
      <c r="A1568" s="31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</row>
    <row r="1569" spans="1:15" ht="15">
      <c r="A1569" s="31"/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</row>
    <row r="1570" spans="1:15" ht="15">
      <c r="A1570" s="31"/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</row>
    <row r="1571" spans="1:15" ht="15">
      <c r="A1571" s="31"/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</row>
    <row r="1572" spans="1:15" ht="15">
      <c r="A1572" s="31"/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</row>
    <row r="1573" spans="1:15" ht="15">
      <c r="A1573" s="31"/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</row>
    <row r="1574" spans="1:15" ht="15">
      <c r="A1574" s="31"/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</row>
    <row r="1575" spans="1:15" ht="15">
      <c r="A1575" s="31"/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</row>
    <row r="1576" spans="1:15" ht="15">
      <c r="A1576" s="31"/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</row>
    <row r="1577" spans="1:15" ht="15">
      <c r="A1577" s="31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</row>
    <row r="1578" spans="1:15" ht="15">
      <c r="A1578" s="31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</row>
    <row r="1579" spans="1:15" ht="15">
      <c r="A1579" s="31"/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</row>
    <row r="1580" spans="1:15" ht="15">
      <c r="A1580" s="31"/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</row>
    <row r="1581" spans="1:15" ht="15">
      <c r="A1581" s="31"/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</row>
    <row r="1582" spans="1:15" ht="15">
      <c r="A1582" s="31"/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</row>
    <row r="1583" spans="1:15" ht="15">
      <c r="A1583" s="31"/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</row>
    <row r="1584" spans="1:15" ht="15">
      <c r="A1584" s="31"/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</row>
    <row r="1585" spans="1:15" ht="15">
      <c r="A1585" s="31"/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</row>
    <row r="1586" spans="1:15" ht="15">
      <c r="A1586" s="31"/>
      <c r="B1586" s="31"/>
      <c r="C1586" s="31"/>
      <c r="D1586" s="31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</row>
    <row r="1587" spans="1:15" ht="15">
      <c r="A1587" s="31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</row>
    <row r="1588" spans="1:15" ht="15">
      <c r="A1588" s="31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</row>
    <row r="1589" spans="1:15" ht="15">
      <c r="A1589" s="31"/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</row>
    <row r="1590" spans="1:15" ht="15">
      <c r="A1590" s="31"/>
      <c r="B1590" s="31"/>
      <c r="C1590" s="31"/>
      <c r="D1590" s="31"/>
      <c r="E1590" s="31"/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</row>
    <row r="1591" spans="1:15" ht="15">
      <c r="A1591" s="31"/>
      <c r="B1591" s="31"/>
      <c r="C1591" s="31"/>
      <c r="D1591" s="31"/>
      <c r="E1591" s="31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</row>
    <row r="1592" spans="1:15" ht="15">
      <c r="A1592" s="31"/>
      <c r="B1592" s="31"/>
      <c r="C1592" s="31"/>
      <c r="D1592" s="31"/>
      <c r="E1592" s="31"/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</row>
    <row r="1593" spans="1:15" ht="15">
      <c r="A1593" s="31"/>
      <c r="B1593" s="31"/>
      <c r="C1593" s="31"/>
      <c r="D1593" s="31"/>
      <c r="E1593" s="31"/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</row>
    <row r="1594" spans="1:15" ht="15">
      <c r="A1594" s="31"/>
      <c r="B1594" s="31"/>
      <c r="C1594" s="31"/>
      <c r="D1594" s="31"/>
      <c r="E1594" s="31"/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</row>
    <row r="1595" spans="1:15" ht="15">
      <c r="A1595" s="31"/>
      <c r="B1595" s="31"/>
      <c r="C1595" s="31"/>
      <c r="D1595" s="31"/>
      <c r="E1595" s="31"/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</row>
    <row r="1596" spans="1:15" ht="15">
      <c r="A1596" s="31"/>
      <c r="B1596" s="31"/>
      <c r="C1596" s="31"/>
      <c r="D1596" s="31"/>
      <c r="E1596" s="31"/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</row>
    <row r="1597" spans="1:15" ht="15">
      <c r="A1597" s="31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</row>
    <row r="1598" spans="1:15" ht="15">
      <c r="A1598" s="31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</row>
    <row r="1599" spans="1:15" ht="15">
      <c r="A1599" s="31"/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</row>
    <row r="1600" spans="1:15" ht="15">
      <c r="A1600" s="31"/>
      <c r="B1600" s="31"/>
      <c r="C1600" s="31"/>
      <c r="D1600" s="31"/>
      <c r="E1600" s="31"/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</row>
    <row r="1601" spans="1:15" ht="15">
      <c r="A1601" s="31"/>
      <c r="B1601" s="31"/>
      <c r="C1601" s="31"/>
      <c r="D1601" s="31"/>
      <c r="E1601" s="31"/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</row>
    <row r="1602" spans="1:15" ht="15">
      <c r="A1602" s="31"/>
      <c r="B1602" s="31"/>
      <c r="C1602" s="31"/>
      <c r="D1602" s="31"/>
      <c r="E1602" s="31"/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</row>
    <row r="1603" spans="1:15" ht="15">
      <c r="A1603" s="31"/>
      <c r="B1603" s="31"/>
      <c r="C1603" s="31"/>
      <c r="D1603" s="31"/>
      <c r="E1603" s="31"/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</row>
    <row r="1604" spans="1:15" ht="15">
      <c r="A1604" s="31"/>
      <c r="B1604" s="31"/>
      <c r="C1604" s="31"/>
      <c r="D1604" s="31"/>
      <c r="E1604" s="31"/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</row>
    <row r="1605" spans="1:15" ht="15">
      <c r="A1605" s="31"/>
      <c r="B1605" s="31"/>
      <c r="C1605" s="31"/>
      <c r="D1605" s="31"/>
      <c r="E1605" s="31"/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</row>
    <row r="1606" spans="1:15" ht="15">
      <c r="A1606" s="31"/>
      <c r="B1606" s="31"/>
      <c r="C1606" s="31"/>
      <c r="D1606" s="31"/>
      <c r="E1606" s="31"/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</row>
    <row r="1607" spans="1:15" ht="15">
      <c r="A1607" s="31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</row>
    <row r="1608" spans="1:15" ht="15">
      <c r="A1608" s="31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</row>
    <row r="1609" spans="1:15" ht="15">
      <c r="A1609" s="31"/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</row>
    <row r="1610" spans="1:15" ht="15">
      <c r="A1610" s="31"/>
      <c r="B1610" s="31"/>
      <c r="C1610" s="31"/>
      <c r="D1610" s="31"/>
      <c r="E1610" s="31"/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</row>
    <row r="1611" spans="1:15" ht="15">
      <c r="A1611" s="31"/>
      <c r="B1611" s="31"/>
      <c r="C1611" s="31"/>
      <c r="D1611" s="31"/>
      <c r="E1611" s="31"/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</row>
    <row r="1612" spans="1:15" ht="15">
      <c r="A1612" s="31"/>
      <c r="B1612" s="31"/>
      <c r="C1612" s="31"/>
      <c r="D1612" s="31"/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</row>
    <row r="1613" spans="1:15" ht="15">
      <c r="A1613" s="31"/>
      <c r="B1613" s="31"/>
      <c r="C1613" s="31"/>
      <c r="D1613" s="31"/>
      <c r="E1613" s="31"/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</row>
    <row r="1614" spans="1:15" ht="15">
      <c r="A1614" s="31"/>
      <c r="B1614" s="31"/>
      <c r="C1614" s="31"/>
      <c r="D1614" s="3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</row>
    <row r="1615" spans="1:15" ht="15">
      <c r="A1615" s="31"/>
      <c r="B1615" s="31"/>
      <c r="C1615" s="31"/>
      <c r="D1615" s="31"/>
      <c r="E1615" s="31"/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</row>
    <row r="1616" spans="1:15" ht="15">
      <c r="A1616" s="31"/>
      <c r="B1616" s="31"/>
      <c r="C1616" s="31"/>
      <c r="D1616" s="31"/>
      <c r="E1616" s="31"/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</row>
    <row r="1617" spans="1:15" ht="15">
      <c r="A1617" s="31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</row>
    <row r="1618" spans="1:15" ht="15">
      <c r="A1618" s="31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</row>
    <row r="1619" spans="1:15" ht="15">
      <c r="A1619" s="31"/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</row>
    <row r="1620" spans="1:15" ht="15">
      <c r="A1620" s="31"/>
      <c r="B1620" s="31"/>
      <c r="C1620" s="31"/>
      <c r="D1620" s="31"/>
      <c r="E1620" s="31"/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</row>
    <row r="1621" spans="1:15" ht="15">
      <c r="A1621" s="31"/>
      <c r="B1621" s="31"/>
      <c r="C1621" s="31"/>
      <c r="D1621" s="31"/>
      <c r="E1621" s="31"/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</row>
    <row r="1622" spans="1:15" ht="15">
      <c r="A1622" s="31"/>
      <c r="B1622" s="31"/>
      <c r="C1622" s="31"/>
      <c r="D1622" s="31"/>
      <c r="E1622" s="31"/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</row>
    <row r="1623" spans="1:15" ht="15">
      <c r="A1623" s="31"/>
      <c r="B1623" s="31"/>
      <c r="C1623" s="31"/>
      <c r="D1623" s="31"/>
      <c r="E1623" s="31"/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</row>
    <row r="1624" spans="1:15" ht="15">
      <c r="A1624" s="31"/>
      <c r="B1624" s="31"/>
      <c r="C1624" s="31"/>
      <c r="D1624" s="31"/>
      <c r="E1624" s="31"/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</row>
    <row r="1625" spans="1:15" ht="15">
      <c r="A1625" s="31"/>
      <c r="B1625" s="31"/>
      <c r="C1625" s="31"/>
      <c r="D1625" s="31"/>
      <c r="E1625" s="31"/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</row>
    <row r="1626" spans="1:15" ht="15">
      <c r="A1626" s="31"/>
      <c r="B1626" s="31"/>
      <c r="C1626" s="31"/>
      <c r="D1626" s="31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</row>
    <row r="1627" spans="1:15" ht="15">
      <c r="A1627" s="31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</row>
    <row r="1628" spans="1:15" ht="15">
      <c r="A1628" s="31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</row>
    <row r="1629" spans="1:15" ht="15">
      <c r="A1629" s="31"/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</row>
    <row r="1630" spans="1:15" ht="15">
      <c r="A1630" s="31"/>
      <c r="B1630" s="31"/>
      <c r="C1630" s="31"/>
      <c r="D1630" s="31"/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</row>
    <row r="1631" spans="1:15" ht="15">
      <c r="A1631" s="31"/>
      <c r="B1631" s="31"/>
      <c r="C1631" s="31"/>
      <c r="D1631" s="31"/>
      <c r="E1631" s="31"/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</row>
    <row r="1632" spans="1:15" ht="15">
      <c r="A1632" s="31"/>
      <c r="B1632" s="31"/>
      <c r="C1632" s="31"/>
      <c r="D1632" s="31"/>
      <c r="E1632" s="31"/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</row>
    <row r="1633" spans="1:15" ht="15">
      <c r="A1633" s="31"/>
      <c r="B1633" s="31"/>
      <c r="C1633" s="31"/>
      <c r="D1633" s="31"/>
      <c r="E1633" s="31"/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</row>
    <row r="1634" spans="1:15" ht="15">
      <c r="A1634" s="31"/>
      <c r="B1634" s="31"/>
      <c r="C1634" s="31"/>
      <c r="D1634" s="31"/>
      <c r="E1634" s="31"/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</row>
    <row r="1635" spans="1:15" ht="15">
      <c r="A1635" s="31"/>
      <c r="B1635" s="31"/>
      <c r="C1635" s="31"/>
      <c r="D1635" s="31"/>
      <c r="E1635" s="31"/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</row>
    <row r="1636" spans="1:15" ht="15">
      <c r="A1636" s="31"/>
      <c r="B1636" s="31"/>
      <c r="C1636" s="31"/>
      <c r="D1636" s="31"/>
      <c r="E1636" s="31"/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</row>
    <row r="1637" spans="1:15" ht="15">
      <c r="A1637" s="31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</row>
    <row r="1638" spans="1:15" ht="15">
      <c r="A1638" s="31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</row>
    <row r="1639" spans="1:15" ht="15">
      <c r="A1639" s="31"/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</row>
    <row r="1640" spans="1:15" ht="15">
      <c r="A1640" s="31"/>
      <c r="B1640" s="31"/>
      <c r="C1640" s="31"/>
      <c r="D1640" s="31"/>
      <c r="E1640" s="31"/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</row>
    <row r="1641" spans="1:15" ht="15">
      <c r="A1641" s="31"/>
      <c r="B1641" s="31"/>
      <c r="C1641" s="31"/>
      <c r="D1641" s="31"/>
      <c r="E1641" s="31"/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</row>
    <row r="1642" spans="1:15" ht="15">
      <c r="A1642" s="31"/>
      <c r="B1642" s="31"/>
      <c r="C1642" s="31"/>
      <c r="D1642" s="31"/>
      <c r="E1642" s="31"/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</row>
    <row r="1643" spans="1:15" ht="15">
      <c r="A1643" s="31"/>
      <c r="B1643" s="31"/>
      <c r="C1643" s="31"/>
      <c r="D1643" s="31"/>
      <c r="E1643" s="31"/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</row>
    <row r="1644" spans="1:15" ht="15">
      <c r="A1644" s="31"/>
      <c r="B1644" s="31"/>
      <c r="C1644" s="31"/>
      <c r="D1644" s="31"/>
      <c r="E1644" s="31"/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</row>
    <row r="1645" spans="1:15" ht="15">
      <c r="A1645" s="31"/>
      <c r="B1645" s="31"/>
      <c r="C1645" s="31"/>
      <c r="D1645" s="31"/>
      <c r="E1645" s="31"/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</row>
    <row r="1646" spans="1:15" ht="15">
      <c r="A1646" s="31"/>
      <c r="B1646" s="31"/>
      <c r="C1646" s="31"/>
      <c r="D1646" s="31"/>
      <c r="E1646" s="31"/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</row>
    <row r="1647" spans="1:15" ht="15">
      <c r="A1647" s="31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</row>
    <row r="1648" spans="1:15" ht="15">
      <c r="A1648" s="31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</row>
    <row r="1649" spans="1:15" ht="15">
      <c r="A1649" s="31"/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</row>
    <row r="1650" spans="1:15" ht="15">
      <c r="A1650" s="31"/>
      <c r="B1650" s="31"/>
      <c r="C1650" s="31"/>
      <c r="D1650" s="31"/>
      <c r="E1650" s="31"/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</row>
    <row r="1651" spans="1:15" ht="15">
      <c r="A1651" s="31"/>
      <c r="B1651" s="31"/>
      <c r="C1651" s="31"/>
      <c r="D1651" s="31"/>
      <c r="E1651" s="31"/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</row>
    <row r="1652" spans="1:15" ht="15">
      <c r="A1652" s="31"/>
      <c r="B1652" s="31"/>
      <c r="C1652" s="31"/>
      <c r="D1652" s="31"/>
      <c r="E1652" s="31"/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</row>
    <row r="1653" spans="1:15" ht="15">
      <c r="A1653" s="31"/>
      <c r="B1653" s="31"/>
      <c r="C1653" s="31"/>
      <c r="D1653" s="31"/>
      <c r="E1653" s="31"/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</row>
    <row r="1654" spans="1:15" ht="15">
      <c r="A1654" s="31"/>
      <c r="B1654" s="31"/>
      <c r="C1654" s="31"/>
      <c r="D1654" s="31"/>
      <c r="E1654" s="31"/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</row>
    <row r="1655" spans="1:15" ht="15">
      <c r="A1655" s="31"/>
      <c r="B1655" s="31"/>
      <c r="C1655" s="31"/>
      <c r="D1655" s="31"/>
      <c r="E1655" s="31"/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</row>
    <row r="1656" spans="1:15" ht="15">
      <c r="A1656" s="31"/>
      <c r="B1656" s="31"/>
      <c r="C1656" s="31"/>
      <c r="D1656" s="31"/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</row>
    <row r="1657" spans="1:15" ht="15">
      <c r="A1657" s="31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</row>
    <row r="1658" spans="1:15" ht="15">
      <c r="A1658" s="31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</row>
    <row r="1659" spans="1:15" ht="15">
      <c r="A1659" s="31"/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</row>
    <row r="1660" spans="1:15" ht="15">
      <c r="A1660" s="31"/>
      <c r="B1660" s="31"/>
      <c r="C1660" s="31"/>
      <c r="D1660" s="31"/>
      <c r="E1660" s="31"/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</row>
    <row r="1661" spans="1:15" ht="15">
      <c r="A1661" s="31"/>
      <c r="B1661" s="31"/>
      <c r="C1661" s="31"/>
      <c r="D1661" s="31"/>
      <c r="E1661" s="31"/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</row>
    <row r="1662" spans="1:15" ht="15">
      <c r="A1662" s="31"/>
      <c r="B1662" s="31"/>
      <c r="C1662" s="31"/>
      <c r="D1662" s="31"/>
      <c r="E1662" s="31"/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</row>
    <row r="1663" spans="1:15" ht="15">
      <c r="A1663" s="31"/>
      <c r="B1663" s="31"/>
      <c r="C1663" s="31"/>
      <c r="D1663" s="31"/>
      <c r="E1663" s="31"/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</row>
    <row r="1664" spans="1:15" ht="15">
      <c r="A1664" s="31"/>
      <c r="B1664" s="31"/>
      <c r="C1664" s="31"/>
      <c r="D1664" s="31"/>
      <c r="E1664" s="31"/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</row>
    <row r="1665" spans="1:15" ht="15">
      <c r="A1665" s="31"/>
      <c r="B1665" s="31"/>
      <c r="C1665" s="31"/>
      <c r="D1665" s="31"/>
      <c r="E1665" s="31"/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</row>
    <row r="1666" spans="1:15" ht="15">
      <c r="A1666" s="31"/>
      <c r="B1666" s="31"/>
      <c r="C1666" s="31"/>
      <c r="D1666" s="3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</row>
    <row r="1667" spans="1:15" ht="15">
      <c r="A1667" s="31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</row>
    <row r="1668" spans="1:15" ht="15">
      <c r="A1668" s="31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</row>
    <row r="1669" spans="1:15" ht="15">
      <c r="A1669" s="31"/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</row>
    <row r="1670" spans="1:15" ht="15">
      <c r="A1670" s="31"/>
      <c r="B1670" s="31"/>
      <c r="C1670" s="31"/>
      <c r="D1670" s="31"/>
      <c r="E1670" s="31"/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</row>
    <row r="1671" spans="1:15" ht="15">
      <c r="A1671" s="31"/>
      <c r="B1671" s="31"/>
      <c r="C1671" s="31"/>
      <c r="D1671" s="3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</row>
    <row r="1672" spans="1:15" ht="15">
      <c r="A1672" s="31"/>
      <c r="B1672" s="31"/>
      <c r="C1672" s="31"/>
      <c r="D1672" s="31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</row>
    <row r="1673" spans="1:15" ht="15">
      <c r="A1673" s="31"/>
      <c r="B1673" s="31"/>
      <c r="C1673" s="31"/>
      <c r="D1673" s="31"/>
      <c r="E1673" s="31"/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</row>
    <row r="1674" spans="1:15" ht="15">
      <c r="A1674" s="31"/>
      <c r="B1674" s="31"/>
      <c r="C1674" s="31"/>
      <c r="D1674" s="31"/>
      <c r="E1674" s="31"/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</row>
    <row r="1675" spans="1:15" ht="15">
      <c r="A1675" s="31"/>
      <c r="B1675" s="31"/>
      <c r="C1675" s="31"/>
      <c r="D1675" s="31"/>
      <c r="E1675" s="31"/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</row>
    <row r="1676" spans="1:15" ht="15">
      <c r="A1676" s="31"/>
      <c r="B1676" s="31"/>
      <c r="C1676" s="31"/>
      <c r="D1676" s="31"/>
      <c r="E1676" s="31"/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</row>
    <row r="1677" spans="1:15" ht="15">
      <c r="A1677" s="31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</row>
    <row r="1678" spans="1:15" ht="15">
      <c r="A1678" s="31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</row>
    <row r="1679" spans="1:15" ht="15">
      <c r="A1679" s="31"/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</row>
    <row r="1680" spans="1:15" ht="15">
      <c r="A1680" s="31"/>
      <c r="B1680" s="31"/>
      <c r="C1680" s="31"/>
      <c r="D1680" s="31"/>
      <c r="E1680" s="31"/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</row>
    <row r="1681" spans="1:15" ht="15">
      <c r="A1681" s="31"/>
      <c r="B1681" s="31"/>
      <c r="C1681" s="31"/>
      <c r="D1681" s="31"/>
      <c r="E1681" s="31"/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</row>
    <row r="1682" spans="1:15" ht="15">
      <c r="A1682" s="31"/>
      <c r="B1682" s="31"/>
      <c r="C1682" s="31"/>
      <c r="D1682" s="31"/>
      <c r="E1682" s="31"/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</row>
    <row r="1683" spans="1:15" ht="15">
      <c r="A1683" s="31"/>
      <c r="B1683" s="31"/>
      <c r="C1683" s="31"/>
      <c r="D1683" s="31"/>
      <c r="E1683" s="31"/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</row>
    <row r="1684" spans="1:15" ht="15">
      <c r="A1684" s="31"/>
      <c r="B1684" s="31"/>
      <c r="C1684" s="31"/>
      <c r="D1684" s="31"/>
      <c r="E1684" s="31"/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</row>
    <row r="1685" spans="1:15" ht="15">
      <c r="A1685" s="31"/>
      <c r="B1685" s="31"/>
      <c r="C1685" s="31"/>
      <c r="D1685" s="31"/>
      <c r="E1685" s="31"/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</row>
    <row r="1686" spans="1:15" ht="15">
      <c r="A1686" s="31"/>
      <c r="B1686" s="31"/>
      <c r="C1686" s="31"/>
      <c r="D1686" s="3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</row>
    <row r="1687" spans="1:15" ht="15">
      <c r="A1687" s="31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</row>
    <row r="1688" spans="1:15" ht="15">
      <c r="A1688" s="31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</row>
    <row r="1689" spans="1:15" ht="15">
      <c r="A1689" s="31"/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</row>
    <row r="1690" spans="1:15" ht="15">
      <c r="A1690" s="31"/>
      <c r="B1690" s="31"/>
      <c r="C1690" s="31"/>
      <c r="D1690" s="31"/>
      <c r="E1690" s="31"/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</row>
    <row r="1691" spans="1:15" ht="15">
      <c r="A1691" s="31"/>
      <c r="B1691" s="31"/>
      <c r="C1691" s="31"/>
      <c r="D1691" s="31"/>
      <c r="E1691" s="31"/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</row>
    <row r="1692" spans="1:15" ht="15">
      <c r="A1692" s="31"/>
      <c r="B1692" s="31"/>
      <c r="C1692" s="31"/>
      <c r="D1692" s="31"/>
      <c r="E1692" s="31"/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</row>
    <row r="1693" spans="1:15" ht="15">
      <c r="A1693" s="31"/>
      <c r="B1693" s="31"/>
      <c r="C1693" s="31"/>
      <c r="D1693" s="31"/>
      <c r="E1693" s="31"/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</row>
    <row r="1694" spans="1:15" ht="15">
      <c r="A1694" s="31"/>
      <c r="B1694" s="31"/>
      <c r="C1694" s="31"/>
      <c r="D1694" s="31"/>
      <c r="E1694" s="31"/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</row>
    <row r="1695" spans="1:15" ht="15">
      <c r="A1695" s="31"/>
      <c r="B1695" s="31"/>
      <c r="C1695" s="31"/>
      <c r="D1695" s="31"/>
      <c r="E1695" s="31"/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</row>
    <row r="1696" spans="1:15" ht="15">
      <c r="A1696" s="31"/>
      <c r="B1696" s="31"/>
      <c r="C1696" s="31"/>
      <c r="D1696" s="31"/>
      <c r="E1696" s="31"/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</row>
    <row r="1697" spans="1:15" ht="15">
      <c r="A1697" s="31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</row>
    <row r="1698" spans="1:15" ht="15">
      <c r="A1698" s="31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</row>
    <row r="1699" spans="1:15" ht="15">
      <c r="A1699" s="31"/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</row>
    <row r="1700" spans="1:15" ht="15">
      <c r="A1700" s="31"/>
      <c r="B1700" s="31"/>
      <c r="C1700" s="31"/>
      <c r="D1700" s="31"/>
      <c r="E1700" s="31"/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</row>
    <row r="1701" spans="1:15" ht="15">
      <c r="A1701" s="31"/>
      <c r="B1701" s="31"/>
      <c r="C1701" s="31"/>
      <c r="D1701" s="31"/>
      <c r="E1701" s="31"/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</row>
    <row r="1702" spans="1:15" ht="15">
      <c r="A1702" s="31"/>
      <c r="B1702" s="31"/>
      <c r="C1702" s="31"/>
      <c r="D1702" s="31"/>
      <c r="E1702" s="31"/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</row>
    <row r="1703" spans="1:15" ht="15">
      <c r="A1703" s="31"/>
      <c r="B1703" s="31"/>
      <c r="C1703" s="31"/>
      <c r="D1703" s="31"/>
      <c r="E1703" s="31"/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</row>
    <row r="1704" spans="1:15" ht="15">
      <c r="A1704" s="31"/>
      <c r="B1704" s="31"/>
      <c r="C1704" s="31"/>
      <c r="D1704" s="31"/>
      <c r="E1704" s="31"/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</row>
    <row r="1705" spans="1:15" ht="15">
      <c r="A1705" s="31"/>
      <c r="B1705" s="31"/>
      <c r="C1705" s="31"/>
      <c r="D1705" s="31"/>
      <c r="E1705" s="31"/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</row>
    <row r="1706" spans="1:15" ht="15">
      <c r="A1706" s="31"/>
      <c r="B1706" s="31"/>
      <c r="C1706" s="31"/>
      <c r="D1706" s="31"/>
      <c r="E1706" s="31"/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</row>
    <row r="1707" spans="1:15" ht="15">
      <c r="A1707" s="31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</row>
    <row r="1708" spans="1:15" ht="15">
      <c r="A1708" s="31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</row>
    <row r="1709" spans="1:15" ht="15">
      <c r="A1709" s="31"/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</row>
    <row r="1710" spans="1:15" ht="15">
      <c r="A1710" s="31"/>
      <c r="B1710" s="31"/>
      <c r="C1710" s="31"/>
      <c r="D1710" s="31"/>
      <c r="E1710" s="31"/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</row>
    <row r="1711" spans="1:15" ht="15">
      <c r="A1711" s="31"/>
      <c r="B1711" s="31"/>
      <c r="C1711" s="31"/>
      <c r="D1711" s="31"/>
      <c r="E1711" s="31"/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</row>
    <row r="1712" spans="1:15" ht="15">
      <c r="A1712" s="31"/>
      <c r="B1712" s="31"/>
      <c r="C1712" s="31"/>
      <c r="D1712" s="31"/>
      <c r="E1712" s="31"/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</row>
    <row r="1713" spans="1:15" ht="15">
      <c r="A1713" s="31"/>
      <c r="B1713" s="31"/>
      <c r="C1713" s="31"/>
      <c r="D1713" s="31"/>
      <c r="E1713" s="31"/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</row>
    <row r="1714" spans="1:15" ht="15">
      <c r="A1714" s="31"/>
      <c r="B1714" s="31"/>
      <c r="C1714" s="31"/>
      <c r="D1714" s="31"/>
      <c r="E1714" s="31"/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</row>
    <row r="1715" spans="1:15" ht="15">
      <c r="A1715" s="31"/>
      <c r="B1715" s="31"/>
      <c r="C1715" s="31"/>
      <c r="D1715" s="31"/>
      <c r="E1715" s="31"/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</row>
    <row r="1716" spans="1:15" ht="15">
      <c r="A1716" s="31"/>
      <c r="B1716" s="31"/>
      <c r="C1716" s="31"/>
      <c r="D1716" s="31"/>
      <c r="E1716" s="31"/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</row>
    <row r="1717" spans="1:15" ht="15">
      <c r="A1717" s="31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</row>
    <row r="1718" spans="1:15" ht="15">
      <c r="A1718" s="31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</row>
    <row r="1719" spans="1:15" ht="15">
      <c r="A1719" s="31"/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</row>
    <row r="1720" spans="1:15" ht="15">
      <c r="A1720" s="31"/>
      <c r="B1720" s="31"/>
      <c r="C1720" s="31"/>
      <c r="D1720" s="31"/>
      <c r="E1720" s="31"/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</row>
    <row r="1721" spans="1:15" ht="15">
      <c r="A1721" s="31"/>
      <c r="B1721" s="31"/>
      <c r="C1721" s="31"/>
      <c r="D1721" s="31"/>
      <c r="E1721" s="31"/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</row>
    <row r="1722" spans="1:15" ht="15">
      <c r="A1722" s="31"/>
      <c r="B1722" s="31"/>
      <c r="C1722" s="31"/>
      <c r="D1722" s="31"/>
      <c r="E1722" s="31"/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</row>
    <row r="1723" spans="1:15" ht="15">
      <c r="A1723" s="31"/>
      <c r="B1723" s="31"/>
      <c r="C1723" s="31"/>
      <c r="D1723" s="31"/>
      <c r="E1723" s="31"/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</row>
    <row r="1724" spans="1:15" ht="15">
      <c r="A1724" s="31"/>
      <c r="B1724" s="31"/>
      <c r="C1724" s="31"/>
      <c r="D1724" s="31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</row>
    <row r="1725" spans="1:15" ht="15">
      <c r="A1725" s="31"/>
      <c r="B1725" s="31"/>
      <c r="C1725" s="31"/>
      <c r="D1725" s="31"/>
      <c r="E1725" s="31"/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</row>
    <row r="1726" spans="1:15" ht="15">
      <c r="A1726" s="31"/>
      <c r="B1726" s="31"/>
      <c r="C1726" s="31"/>
      <c r="D1726" s="31"/>
      <c r="E1726" s="31"/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</row>
    <row r="1727" spans="1:15" ht="15">
      <c r="A1727" s="31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</row>
    <row r="1728" spans="1:15" ht="15">
      <c r="A1728" s="31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</row>
    <row r="1729" spans="1:15" ht="15">
      <c r="A1729" s="31"/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</row>
    <row r="1730" spans="1:15" ht="15">
      <c r="A1730" s="31"/>
      <c r="B1730" s="31"/>
      <c r="C1730" s="31"/>
      <c r="D1730" s="31"/>
      <c r="E1730" s="31"/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</row>
    <row r="1731" spans="1:15" ht="15">
      <c r="A1731" s="31"/>
      <c r="B1731" s="31"/>
      <c r="C1731" s="31"/>
      <c r="D1731" s="31"/>
      <c r="E1731" s="31"/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</row>
    <row r="1732" spans="1:15" ht="15">
      <c r="A1732" s="31"/>
      <c r="B1732" s="31"/>
      <c r="C1732" s="31"/>
      <c r="D1732" s="31"/>
      <c r="E1732" s="31"/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</row>
    <row r="1733" spans="1:15" ht="15">
      <c r="A1733" s="31"/>
      <c r="B1733" s="31"/>
      <c r="C1733" s="31"/>
      <c r="D1733" s="31"/>
      <c r="E1733" s="31"/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</row>
    <row r="1734" spans="1:15" ht="15">
      <c r="A1734" s="31"/>
      <c r="B1734" s="31"/>
      <c r="C1734" s="31"/>
      <c r="D1734" s="31"/>
      <c r="E1734" s="31"/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</row>
    <row r="1735" spans="1:15" ht="15">
      <c r="A1735" s="31"/>
      <c r="B1735" s="31"/>
      <c r="C1735" s="31"/>
      <c r="D1735" s="31"/>
      <c r="E1735" s="31"/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</row>
    <row r="1736" spans="1:15" ht="15">
      <c r="A1736" s="31"/>
      <c r="B1736" s="31"/>
      <c r="C1736" s="31"/>
      <c r="D1736" s="31"/>
      <c r="E1736" s="31"/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</row>
    <row r="1737" spans="1:15" ht="15">
      <c r="A1737" s="31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</row>
    <row r="1738" spans="1:15" ht="15">
      <c r="A1738" s="31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</row>
    <row r="1739" spans="1:15" ht="15">
      <c r="A1739" s="31"/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</row>
    <row r="1740" spans="1:15" ht="15">
      <c r="A1740" s="31"/>
      <c r="B1740" s="31"/>
      <c r="C1740" s="31"/>
      <c r="D1740" s="31"/>
      <c r="E1740" s="31"/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</row>
    <row r="1741" spans="1:15" ht="15">
      <c r="A1741" s="31"/>
      <c r="B1741" s="31"/>
      <c r="C1741" s="31"/>
      <c r="D1741" s="31"/>
      <c r="E1741" s="31"/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</row>
    <row r="1742" spans="1:15" ht="15">
      <c r="A1742" s="31"/>
      <c r="B1742" s="31"/>
      <c r="C1742" s="31"/>
      <c r="D1742" s="31"/>
      <c r="E1742" s="31"/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</row>
    <row r="1743" spans="1:15" ht="15">
      <c r="A1743" s="31"/>
      <c r="B1743" s="31"/>
      <c r="C1743" s="31"/>
      <c r="D1743" s="31"/>
      <c r="E1743" s="31"/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</row>
    <row r="1744" spans="1:15" ht="15">
      <c r="A1744" s="31"/>
      <c r="B1744" s="31"/>
      <c r="C1744" s="31"/>
      <c r="D1744" s="31"/>
      <c r="E1744" s="31"/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</row>
    <row r="1745" spans="1:15" ht="15">
      <c r="A1745" s="31"/>
      <c r="B1745" s="31"/>
      <c r="C1745" s="31"/>
      <c r="D1745" s="31"/>
      <c r="E1745" s="31"/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</row>
    <row r="1746" spans="1:15" ht="15">
      <c r="A1746" s="31"/>
      <c r="B1746" s="31"/>
      <c r="C1746" s="31"/>
      <c r="D1746" s="31"/>
      <c r="E1746" s="31"/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</row>
    <row r="1747" spans="1:15" ht="15">
      <c r="A1747" s="31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</row>
    <row r="1748" spans="1:15" ht="15">
      <c r="A1748" s="31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</row>
    <row r="1749" spans="1:15" ht="15">
      <c r="A1749" s="31"/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</row>
    <row r="1750" spans="1:15" ht="15">
      <c r="A1750" s="31"/>
      <c r="B1750" s="31"/>
      <c r="C1750" s="31"/>
      <c r="D1750" s="31"/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</row>
    <row r="1751" spans="1:15" ht="15">
      <c r="A1751" s="31"/>
      <c r="B1751" s="31"/>
      <c r="C1751" s="31"/>
      <c r="D1751" s="31"/>
      <c r="E1751" s="31"/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</row>
    <row r="1752" spans="1:15" ht="15">
      <c r="A1752" s="31"/>
      <c r="B1752" s="31"/>
      <c r="C1752" s="31"/>
      <c r="D1752" s="31"/>
      <c r="E1752" s="31"/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</row>
    <row r="1753" spans="1:15" ht="15">
      <c r="A1753" s="31"/>
      <c r="B1753" s="31"/>
      <c r="C1753" s="31"/>
      <c r="D1753" s="31"/>
      <c r="E1753" s="31"/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</row>
    <row r="1754" spans="1:15" ht="15">
      <c r="A1754" s="31"/>
      <c r="B1754" s="31"/>
      <c r="C1754" s="31"/>
      <c r="D1754" s="31"/>
      <c r="E1754" s="31"/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</row>
    <row r="1755" spans="1:15" ht="15">
      <c r="A1755" s="31"/>
      <c r="B1755" s="31"/>
      <c r="C1755" s="31"/>
      <c r="D1755" s="31"/>
      <c r="E1755" s="31"/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</row>
    <row r="1756" spans="1:15" ht="15">
      <c r="A1756" s="31"/>
      <c r="B1756" s="31"/>
      <c r="C1756" s="31"/>
      <c r="D1756" s="31"/>
      <c r="E1756" s="31"/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</row>
    <row r="1757" spans="1:15" ht="15">
      <c r="A1757" s="31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</row>
    <row r="1758" spans="1:15" ht="15">
      <c r="A1758" s="31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</row>
    <row r="1759" spans="1:15" ht="15">
      <c r="A1759" s="31"/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</row>
    <row r="1760" spans="1:15" ht="15">
      <c r="A1760" s="31"/>
      <c r="B1760" s="31"/>
      <c r="C1760" s="31"/>
      <c r="D1760" s="31"/>
      <c r="E1760" s="31"/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</row>
    <row r="1761" spans="1:15" ht="15">
      <c r="A1761" s="31"/>
      <c r="B1761" s="31"/>
      <c r="C1761" s="31"/>
      <c r="D1761" s="31"/>
      <c r="E1761" s="31"/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</row>
    <row r="1762" spans="1:15" ht="15">
      <c r="A1762" s="31"/>
      <c r="B1762" s="31"/>
      <c r="C1762" s="31"/>
      <c r="D1762" s="31"/>
      <c r="E1762" s="31"/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</row>
    <row r="1763" spans="1:15" ht="15">
      <c r="A1763" s="31"/>
      <c r="B1763" s="31"/>
      <c r="C1763" s="31"/>
      <c r="D1763" s="31"/>
      <c r="E1763" s="31"/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</row>
    <row r="1764" spans="1:15" ht="15">
      <c r="A1764" s="31"/>
      <c r="B1764" s="31"/>
      <c r="C1764" s="31"/>
      <c r="D1764" s="31"/>
      <c r="E1764" s="31"/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</row>
    <row r="1765" spans="1:15" ht="15">
      <c r="A1765" s="31"/>
      <c r="B1765" s="31"/>
      <c r="C1765" s="31"/>
      <c r="D1765" s="31"/>
      <c r="E1765" s="31"/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</row>
    <row r="1766" spans="1:15" ht="15">
      <c r="A1766" s="31"/>
      <c r="B1766" s="31"/>
      <c r="C1766" s="31"/>
      <c r="D1766" s="31"/>
      <c r="E1766" s="31"/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</row>
    <row r="1767" spans="1:15" ht="15">
      <c r="A1767" s="31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</row>
    <row r="1768" spans="1:15" ht="15">
      <c r="A1768" s="31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</row>
    <row r="1769" spans="1:15" ht="15">
      <c r="A1769" s="31"/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</row>
    <row r="1770" spans="1:15" ht="15">
      <c r="A1770" s="31"/>
      <c r="B1770" s="31"/>
      <c r="C1770" s="31"/>
      <c r="D1770" s="31"/>
      <c r="E1770" s="31"/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</row>
    <row r="1771" spans="1:15" ht="15">
      <c r="A1771" s="31"/>
      <c r="B1771" s="31"/>
      <c r="C1771" s="31"/>
      <c r="D1771" s="31"/>
      <c r="E1771" s="31"/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</row>
    <row r="1772" spans="1:15" ht="15">
      <c r="A1772" s="31"/>
      <c r="B1772" s="31"/>
      <c r="C1772" s="31"/>
      <c r="D1772" s="31"/>
      <c r="E1772" s="31"/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</row>
    <row r="1773" spans="1:15" ht="15">
      <c r="A1773" s="31"/>
      <c r="B1773" s="31"/>
      <c r="C1773" s="31"/>
      <c r="D1773" s="31"/>
      <c r="E1773" s="31"/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</row>
    <row r="1774" spans="1:15" ht="15">
      <c r="A1774" s="31"/>
      <c r="B1774" s="31"/>
      <c r="C1774" s="31"/>
      <c r="D1774" s="31"/>
      <c r="E1774" s="31"/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</row>
    <row r="1775" spans="1:15" ht="15">
      <c r="A1775" s="31"/>
      <c r="B1775" s="31"/>
      <c r="C1775" s="31"/>
      <c r="D1775" s="31"/>
      <c r="E1775" s="31"/>
      <c r="F1775" s="31"/>
      <c r="G1775" s="31"/>
      <c r="H1775" s="31"/>
      <c r="I1775" s="31"/>
      <c r="J1775" s="31"/>
      <c r="K1775" s="31"/>
      <c r="L1775" s="31"/>
      <c r="M1775" s="31"/>
      <c r="N1775" s="31"/>
      <c r="O1775" s="31"/>
    </row>
    <row r="1776" spans="1:15" ht="15">
      <c r="A1776" s="31"/>
      <c r="B1776" s="31"/>
      <c r="C1776" s="31"/>
      <c r="D1776" s="31"/>
      <c r="E1776" s="31"/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</row>
    <row r="1777" spans="1:15" ht="15">
      <c r="A1777" s="31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</row>
    <row r="1778" spans="1:15" ht="15">
      <c r="A1778" s="31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</row>
    <row r="1779" spans="1:15" ht="15">
      <c r="A1779" s="31"/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</row>
    <row r="1780" spans="1:15" ht="15">
      <c r="A1780" s="31"/>
      <c r="B1780" s="31"/>
      <c r="C1780" s="31"/>
      <c r="D1780" s="3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</row>
    <row r="1781" spans="1:15" ht="15">
      <c r="A1781" s="31"/>
      <c r="B1781" s="31"/>
      <c r="C1781" s="31"/>
      <c r="D1781" s="3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</row>
    <row r="1782" spans="1:15" ht="15">
      <c r="A1782" s="31"/>
      <c r="B1782" s="31"/>
      <c r="C1782" s="31"/>
      <c r="D1782" s="3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</row>
    <row r="1783" spans="1:15" ht="15">
      <c r="A1783" s="31"/>
      <c r="B1783" s="31"/>
      <c r="C1783" s="31"/>
      <c r="D1783" s="31"/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</row>
    <row r="1784" spans="1:15" ht="15">
      <c r="A1784" s="31"/>
      <c r="B1784" s="31"/>
      <c r="C1784" s="31"/>
      <c r="D1784" s="3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</row>
    <row r="1785" spans="1:15" ht="15">
      <c r="A1785" s="31"/>
      <c r="B1785" s="31"/>
      <c r="C1785" s="31"/>
      <c r="D1785" s="3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</row>
    <row r="1786" spans="1:15" ht="15">
      <c r="A1786" s="31"/>
      <c r="B1786" s="31"/>
      <c r="C1786" s="31"/>
      <c r="D1786" s="3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</row>
    <row r="1787" spans="1:15" ht="15">
      <c r="A1787" s="31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</row>
    <row r="1788" spans="1:15" ht="15">
      <c r="A1788" s="31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</row>
    <row r="1789" spans="1:15" ht="15">
      <c r="A1789" s="31"/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</row>
    <row r="1790" spans="1:15" ht="15">
      <c r="A1790" s="31"/>
      <c r="B1790" s="31"/>
      <c r="C1790" s="31"/>
      <c r="D1790" s="31"/>
      <c r="E1790" s="31"/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</row>
    <row r="1791" spans="1:15" ht="15">
      <c r="A1791" s="31"/>
      <c r="B1791" s="31"/>
      <c r="C1791" s="31"/>
      <c r="D1791" s="31"/>
      <c r="E1791" s="31"/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</row>
    <row r="1792" spans="1:15" ht="15">
      <c r="A1792" s="31"/>
      <c r="B1792" s="31"/>
      <c r="C1792" s="31"/>
      <c r="D1792" s="31"/>
      <c r="E1792" s="31"/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</row>
    <row r="1793" spans="1:15" ht="15">
      <c r="A1793" s="31"/>
      <c r="B1793" s="31"/>
      <c r="C1793" s="31"/>
      <c r="D1793" s="31"/>
      <c r="E1793" s="31"/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</row>
    <row r="1794" spans="1:15" ht="15">
      <c r="A1794" s="31"/>
      <c r="B1794" s="31"/>
      <c r="C1794" s="31"/>
      <c r="D1794" s="31"/>
      <c r="E1794" s="31"/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</row>
    <row r="1795" spans="1:15" ht="15">
      <c r="A1795" s="31"/>
      <c r="B1795" s="31"/>
      <c r="C1795" s="31"/>
      <c r="D1795" s="31"/>
      <c r="E1795" s="31"/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</row>
    <row r="1796" spans="1:15" ht="15">
      <c r="A1796" s="31"/>
      <c r="B1796" s="31"/>
      <c r="C1796" s="31"/>
      <c r="D1796" s="31"/>
      <c r="E1796" s="31"/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</row>
    <row r="1797" spans="1:15" ht="15">
      <c r="A1797" s="31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</row>
    <row r="1798" spans="1:15" ht="15">
      <c r="A1798" s="31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</row>
    <row r="1799" spans="1:15" ht="15">
      <c r="A1799" s="31"/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</row>
    <row r="1800" spans="1:15" ht="15">
      <c r="A1800" s="31"/>
      <c r="B1800" s="31"/>
      <c r="C1800" s="31"/>
      <c r="D1800" s="31"/>
      <c r="E1800" s="31"/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</row>
    <row r="1801" spans="1:15" ht="15">
      <c r="A1801" s="31"/>
      <c r="B1801" s="31"/>
      <c r="C1801" s="31"/>
      <c r="D1801" s="31"/>
      <c r="E1801" s="31"/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</row>
    <row r="1802" spans="1:15" ht="15">
      <c r="A1802" s="31"/>
      <c r="B1802" s="31"/>
      <c r="C1802" s="31"/>
      <c r="D1802" s="31"/>
      <c r="E1802" s="31"/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</row>
    <row r="1803" spans="1:15" ht="15">
      <c r="A1803" s="31"/>
      <c r="B1803" s="31"/>
      <c r="C1803" s="31"/>
      <c r="D1803" s="31"/>
      <c r="E1803" s="31"/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</row>
    <row r="1804" spans="1:15" ht="15">
      <c r="A1804" s="31"/>
      <c r="B1804" s="31"/>
      <c r="C1804" s="31"/>
      <c r="D1804" s="31"/>
      <c r="E1804" s="31"/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</row>
    <row r="1805" spans="1:15" ht="15">
      <c r="A1805" s="31"/>
      <c r="B1805" s="31"/>
      <c r="C1805" s="31"/>
      <c r="D1805" s="31"/>
      <c r="E1805" s="31"/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</row>
    <row r="1806" spans="1:15" ht="15">
      <c r="A1806" s="31"/>
      <c r="B1806" s="31"/>
      <c r="C1806" s="31"/>
      <c r="D1806" s="31"/>
      <c r="E1806" s="31"/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</row>
    <row r="1807" spans="1:15" ht="15">
      <c r="A1807" s="31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</row>
    <row r="1808" spans="1:15" ht="15">
      <c r="A1808" s="31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</row>
    <row r="1809" spans="1:15" ht="15">
      <c r="A1809" s="31"/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</row>
    <row r="1810" spans="1:15" ht="15">
      <c r="A1810" s="31"/>
      <c r="B1810" s="31"/>
      <c r="C1810" s="31"/>
      <c r="D1810" s="31"/>
      <c r="E1810" s="31"/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</row>
    <row r="1811" spans="1:15" ht="15">
      <c r="A1811" s="31"/>
      <c r="B1811" s="31"/>
      <c r="C1811" s="31"/>
      <c r="D1811" s="31"/>
      <c r="E1811" s="31"/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</row>
    <row r="1812" spans="1:15" ht="15">
      <c r="A1812" s="31"/>
      <c r="B1812" s="31"/>
      <c r="C1812" s="31"/>
      <c r="D1812" s="31"/>
      <c r="E1812" s="31"/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</row>
    <row r="1813" spans="1:15" ht="15">
      <c r="A1813" s="31"/>
      <c r="B1813" s="31"/>
      <c r="C1813" s="31"/>
      <c r="D1813" s="31"/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</row>
    <row r="1814" spans="1:15" ht="15">
      <c r="A1814" s="31"/>
      <c r="B1814" s="31"/>
      <c r="C1814" s="31"/>
      <c r="D1814" s="31"/>
      <c r="E1814" s="31"/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</row>
    <row r="1815" spans="1:15" ht="15">
      <c r="A1815" s="31"/>
      <c r="B1815" s="31"/>
      <c r="C1815" s="31"/>
      <c r="D1815" s="31"/>
      <c r="E1815" s="31"/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</row>
    <row r="1816" spans="1:15" ht="15">
      <c r="A1816" s="31"/>
      <c r="B1816" s="31"/>
      <c r="C1816" s="31"/>
      <c r="D1816" s="3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</row>
    <row r="1817" spans="1:15" ht="15">
      <c r="A1817" s="31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</row>
    <row r="1818" spans="1:15" ht="15">
      <c r="A1818" s="31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</row>
    <row r="1819" spans="1:15" ht="15">
      <c r="A1819" s="31"/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</row>
    <row r="1820" spans="1:15" ht="15">
      <c r="A1820" s="31"/>
      <c r="B1820" s="31"/>
      <c r="C1820" s="31"/>
      <c r="D1820" s="31"/>
      <c r="E1820" s="31"/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</row>
    <row r="1821" spans="1:15" ht="15">
      <c r="A1821" s="31"/>
      <c r="B1821" s="31"/>
      <c r="C1821" s="31"/>
      <c r="D1821" s="3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</row>
    <row r="1822" spans="1:15" ht="15">
      <c r="A1822" s="31"/>
      <c r="B1822" s="31"/>
      <c r="C1822" s="31"/>
      <c r="D1822" s="31"/>
      <c r="E1822" s="31"/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</row>
    <row r="1823" spans="1:15" ht="15">
      <c r="A1823" s="31"/>
      <c r="B1823" s="31"/>
      <c r="C1823" s="31"/>
      <c r="D1823" s="31"/>
      <c r="E1823" s="31"/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</row>
    <row r="1824" spans="1:15" ht="15">
      <c r="A1824" s="31"/>
      <c r="B1824" s="31"/>
      <c r="C1824" s="31"/>
      <c r="D1824" s="31"/>
      <c r="E1824" s="31"/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</row>
    <row r="1825" spans="1:15" ht="15">
      <c r="A1825" s="31"/>
      <c r="B1825" s="31"/>
      <c r="C1825" s="31"/>
      <c r="D1825" s="31"/>
      <c r="E1825" s="31"/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</row>
    <row r="1826" spans="1:15" ht="15">
      <c r="A1826" s="31"/>
      <c r="B1826" s="31"/>
      <c r="C1826" s="31"/>
      <c r="D1826" s="31"/>
      <c r="E1826" s="31"/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</row>
    <row r="1827" spans="1:15" ht="15">
      <c r="A1827" s="31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</row>
    <row r="1828" spans="1:15" ht="15">
      <c r="A1828" s="31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</row>
    <row r="1829" spans="1:15" ht="15">
      <c r="A1829" s="31"/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</row>
    <row r="1830" spans="1:15" ht="15">
      <c r="A1830" s="31"/>
      <c r="B1830" s="31"/>
      <c r="C1830" s="31"/>
      <c r="D1830" s="31"/>
      <c r="E1830" s="31"/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</row>
    <row r="1831" spans="1:15" ht="15">
      <c r="A1831" s="31"/>
      <c r="B1831" s="31"/>
      <c r="C1831" s="31"/>
      <c r="D1831" s="31"/>
      <c r="E1831" s="31"/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</row>
    <row r="1832" spans="1:15" ht="15">
      <c r="A1832" s="31"/>
      <c r="B1832" s="31"/>
      <c r="C1832" s="31"/>
      <c r="D1832" s="31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</row>
    <row r="1833" spans="1:15" ht="15">
      <c r="A1833" s="31"/>
      <c r="B1833" s="31"/>
      <c r="C1833" s="31"/>
      <c r="D1833" s="31"/>
      <c r="E1833" s="31"/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</row>
    <row r="1834" spans="1:15" ht="15">
      <c r="A1834" s="31"/>
      <c r="B1834" s="31"/>
      <c r="C1834" s="31"/>
      <c r="D1834" s="31"/>
      <c r="E1834" s="31"/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</row>
    <row r="1835" spans="1:15" ht="15">
      <c r="A1835" s="31"/>
      <c r="B1835" s="31"/>
      <c r="C1835" s="31"/>
      <c r="D1835" s="31"/>
      <c r="E1835" s="31"/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</row>
    <row r="1836" spans="1:15" ht="15">
      <c r="A1836" s="31"/>
      <c r="B1836" s="31"/>
      <c r="C1836" s="31"/>
      <c r="D1836" s="31"/>
      <c r="E1836" s="31"/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</row>
    <row r="1837" spans="1:15" ht="15">
      <c r="A1837" s="31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</row>
    <row r="1838" spans="1:15" ht="15">
      <c r="A1838" s="31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</row>
    <row r="1839" spans="1:15" ht="15">
      <c r="A1839" s="31"/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</row>
    <row r="1840" spans="1:15" ht="15">
      <c r="A1840" s="31"/>
      <c r="B1840" s="31"/>
      <c r="C1840" s="31"/>
      <c r="D1840" s="31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</row>
    <row r="1841" spans="1:15" ht="15">
      <c r="A1841" s="31"/>
      <c r="B1841" s="31"/>
      <c r="C1841" s="31"/>
      <c r="D1841" s="31"/>
      <c r="E1841" s="31"/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</row>
    <row r="1842" spans="1:15" ht="15">
      <c r="A1842" s="31"/>
      <c r="B1842" s="31"/>
      <c r="C1842" s="31"/>
      <c r="D1842" s="31"/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</row>
    <row r="1843" spans="1:15" ht="15">
      <c r="A1843" s="31"/>
      <c r="B1843" s="31"/>
      <c r="C1843" s="31"/>
      <c r="D1843" s="31"/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</row>
    <row r="1844" spans="1:15" ht="15">
      <c r="A1844" s="31"/>
      <c r="B1844" s="31"/>
      <c r="C1844" s="31"/>
      <c r="D1844" s="31"/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</row>
    <row r="1845" spans="1:15" ht="15">
      <c r="A1845" s="31"/>
      <c r="B1845" s="31"/>
      <c r="C1845" s="31"/>
      <c r="D1845" s="3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</row>
    <row r="1846" spans="1:15" ht="15">
      <c r="A1846" s="31"/>
      <c r="B1846" s="31"/>
      <c r="C1846" s="31"/>
      <c r="D1846" s="3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</row>
    <row r="1847" spans="1:15" ht="15">
      <c r="A1847" s="31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</row>
    <row r="1848" spans="1:15" ht="15">
      <c r="A1848" s="31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</row>
    <row r="1849" spans="1:15" ht="15">
      <c r="A1849" s="31"/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</row>
    <row r="1850" spans="1:15" ht="15">
      <c r="A1850" s="31"/>
      <c r="B1850" s="31"/>
      <c r="C1850" s="31"/>
      <c r="D1850" s="31"/>
      <c r="E1850" s="31"/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</row>
    <row r="1851" spans="1:15" ht="15">
      <c r="A1851" s="31"/>
      <c r="B1851" s="31"/>
      <c r="C1851" s="31"/>
      <c r="D1851" s="31"/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</row>
    <row r="1852" spans="1:15" ht="15">
      <c r="A1852" s="31"/>
      <c r="B1852" s="31"/>
      <c r="C1852" s="31"/>
      <c r="D1852" s="31"/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</row>
    <row r="1853" spans="1:15" ht="15">
      <c r="A1853" s="31"/>
      <c r="B1853" s="31"/>
      <c r="C1853" s="31"/>
      <c r="D1853" s="31"/>
      <c r="E1853" s="31"/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</row>
    <row r="1854" spans="1:15" ht="15">
      <c r="A1854" s="31"/>
      <c r="B1854" s="31"/>
      <c r="C1854" s="31"/>
      <c r="D1854" s="31"/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</row>
    <row r="1855" spans="1:15" ht="15">
      <c r="A1855" s="31"/>
      <c r="B1855" s="31"/>
      <c r="C1855" s="31"/>
      <c r="D1855" s="3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</row>
    <row r="1856" spans="1:15" ht="15">
      <c r="A1856" s="31"/>
      <c r="B1856" s="31"/>
      <c r="C1856" s="31"/>
      <c r="D1856" s="31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</row>
    <row r="1857" spans="1:15" ht="15">
      <c r="A1857" s="31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</row>
    <row r="1858" spans="1:15" ht="15">
      <c r="A1858" s="31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</row>
    <row r="1859" spans="1:15" ht="15">
      <c r="A1859" s="31"/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</row>
    <row r="1860" spans="1:15" ht="15">
      <c r="A1860" s="31"/>
      <c r="B1860" s="31"/>
      <c r="C1860" s="31"/>
      <c r="D1860" s="31"/>
      <c r="E1860" s="31"/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</row>
    <row r="1861" spans="1:15" ht="15">
      <c r="A1861" s="31"/>
      <c r="B1861" s="31"/>
      <c r="C1861" s="31"/>
      <c r="D1861" s="31"/>
      <c r="E1861" s="31"/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</row>
    <row r="1862" spans="1:15" ht="15">
      <c r="A1862" s="31"/>
      <c r="B1862" s="31"/>
      <c r="C1862" s="31"/>
      <c r="D1862" s="3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</row>
    <row r="1863" spans="1:15" ht="15">
      <c r="A1863" s="31"/>
      <c r="B1863" s="31"/>
      <c r="C1863" s="31"/>
      <c r="D1863" s="31"/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</row>
    <row r="1864" spans="1:15" ht="15">
      <c r="A1864" s="31"/>
      <c r="B1864" s="31"/>
      <c r="C1864" s="31"/>
      <c r="D1864" s="3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</row>
    <row r="1865" spans="1:15" ht="15">
      <c r="A1865" s="31"/>
      <c r="B1865" s="31"/>
      <c r="C1865" s="31"/>
      <c r="D1865" s="3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</row>
    <row r="1866" spans="1:15" ht="15">
      <c r="A1866" s="31"/>
      <c r="B1866" s="31"/>
      <c r="C1866" s="31"/>
      <c r="D1866" s="31"/>
      <c r="E1866" s="31"/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</row>
    <row r="1867" spans="1:15" ht="15">
      <c r="A1867" s="31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</row>
    <row r="1868" spans="1:15" ht="15">
      <c r="A1868" s="31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</row>
    <row r="1869" spans="1:15" ht="15">
      <c r="A1869" s="31"/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</row>
    <row r="1870" spans="1:15" ht="15">
      <c r="A1870" s="31"/>
      <c r="B1870" s="31"/>
      <c r="C1870" s="31"/>
      <c r="D1870" s="3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</row>
    <row r="1871" spans="1:15" ht="15">
      <c r="A1871" s="31"/>
      <c r="B1871" s="31"/>
      <c r="C1871" s="31"/>
      <c r="D1871" s="31"/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</row>
    <row r="1872" spans="1:15" ht="15">
      <c r="A1872" s="31"/>
      <c r="B1872" s="31"/>
      <c r="C1872" s="31"/>
      <c r="D1872" s="31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</row>
    <row r="1873" spans="1:15" ht="15">
      <c r="A1873" s="31"/>
      <c r="B1873" s="31"/>
      <c r="C1873" s="31"/>
      <c r="D1873" s="3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</row>
    <row r="1874" spans="1:15" ht="15">
      <c r="A1874" s="31"/>
      <c r="B1874" s="31"/>
      <c r="C1874" s="31"/>
      <c r="D1874" s="3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</row>
    <row r="1875" spans="1:15" ht="15">
      <c r="A1875" s="31"/>
      <c r="B1875" s="31"/>
      <c r="C1875" s="31"/>
      <c r="D1875" s="3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</row>
    <row r="1876" spans="1:15" ht="15">
      <c r="A1876" s="31"/>
      <c r="B1876" s="31"/>
      <c r="C1876" s="31"/>
      <c r="D1876" s="31"/>
      <c r="E1876" s="31"/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</row>
    <row r="1877" spans="1:15" ht="15">
      <c r="A1877" s="31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</row>
    <row r="1878" spans="1:15" ht="15">
      <c r="A1878" s="31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</row>
    <row r="1879" spans="1:15" ht="15">
      <c r="A1879" s="31"/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</row>
    <row r="1880" spans="1:15" ht="15">
      <c r="A1880" s="31"/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</row>
    <row r="1881" spans="1:15" ht="15">
      <c r="A1881" s="31"/>
      <c r="B1881" s="31"/>
      <c r="C1881" s="31"/>
      <c r="D1881" s="31"/>
      <c r="E1881" s="31"/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</row>
    <row r="1882" spans="1:15" ht="15">
      <c r="A1882" s="31"/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</row>
    <row r="1883" spans="1:15" ht="15">
      <c r="A1883" s="31"/>
      <c r="B1883" s="31"/>
      <c r="C1883" s="31"/>
      <c r="D1883" s="31"/>
      <c r="E1883" s="31"/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</row>
    <row r="1884" spans="1:15" ht="15">
      <c r="A1884" s="31"/>
      <c r="B1884" s="31"/>
      <c r="C1884" s="31"/>
      <c r="D1884" s="3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</row>
    <row r="1885" spans="1:15" ht="15">
      <c r="A1885" s="31"/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</row>
    <row r="1886" spans="1:15" ht="15">
      <c r="A1886" s="31"/>
      <c r="B1886" s="31"/>
      <c r="C1886" s="31"/>
      <c r="D1886" s="31"/>
      <c r="E1886" s="31"/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</row>
    <row r="1887" spans="1:15" ht="15">
      <c r="A1887" s="31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</row>
    <row r="1888" spans="1:15" ht="15">
      <c r="A1888" s="31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</row>
    <row r="1889" spans="1:15" ht="15">
      <c r="A1889" s="31"/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</row>
    <row r="1890" spans="1:15" ht="15">
      <c r="A1890" s="31"/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</row>
    <row r="1891" spans="1:15" ht="15">
      <c r="A1891" s="31"/>
      <c r="B1891" s="31"/>
      <c r="C1891" s="31"/>
      <c r="D1891" s="31"/>
      <c r="E1891" s="31"/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</row>
    <row r="1892" spans="1:15" ht="15">
      <c r="A1892" s="31"/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</row>
    <row r="1893" spans="1:15" ht="15">
      <c r="A1893" s="31"/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</row>
    <row r="1894" spans="1:15" ht="15">
      <c r="A1894" s="31"/>
      <c r="B1894" s="31"/>
      <c r="C1894" s="31"/>
      <c r="D1894" s="31"/>
      <c r="E1894" s="31"/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</row>
    <row r="1895" spans="1:15" ht="15">
      <c r="A1895" s="31"/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</row>
    <row r="1896" spans="1:15" ht="15">
      <c r="A1896" s="31"/>
      <c r="B1896" s="31"/>
      <c r="C1896" s="31"/>
      <c r="D1896" s="31"/>
      <c r="E1896" s="31"/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</row>
    <row r="1897" spans="1:15" ht="15">
      <c r="A1897" s="31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</row>
    <row r="1898" spans="1:15" ht="15">
      <c r="A1898" s="31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</row>
    <row r="1899" spans="1:15" ht="15">
      <c r="A1899" s="31"/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</row>
    <row r="1900" spans="1:15" ht="15">
      <c r="A1900" s="31"/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</row>
    <row r="1901" spans="1:15" ht="15">
      <c r="A1901" s="31"/>
      <c r="B1901" s="31"/>
      <c r="C1901" s="31"/>
      <c r="D1901" s="31"/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</row>
    <row r="1902" spans="1:15" ht="15">
      <c r="A1902" s="31"/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</row>
    <row r="1903" spans="1:15" ht="15">
      <c r="A1903" s="31"/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</row>
    <row r="1904" spans="1:15" ht="15">
      <c r="A1904" s="31"/>
      <c r="B1904" s="31"/>
      <c r="C1904" s="31"/>
      <c r="D1904" s="31"/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</row>
    <row r="1905" spans="1:15" ht="15">
      <c r="A1905" s="31"/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</row>
    <row r="1906" spans="1:15" ht="15">
      <c r="A1906" s="31"/>
      <c r="B1906" s="31"/>
      <c r="C1906" s="31"/>
      <c r="D1906" s="31"/>
      <c r="E1906" s="31"/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</row>
    <row r="1907" spans="1:15" ht="15">
      <c r="A1907" s="31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</row>
    <row r="1908" spans="1:15" ht="15">
      <c r="A1908" s="31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</row>
    <row r="1909" spans="1:15" ht="15">
      <c r="A1909" s="31"/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</row>
    <row r="1910" spans="1:15" ht="15">
      <c r="A1910" s="31"/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</row>
    <row r="1911" spans="1:15" ht="15">
      <c r="A1911" s="31"/>
      <c r="B1911" s="31"/>
      <c r="C1911" s="31"/>
      <c r="D1911" s="3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</row>
    <row r="1912" spans="1:15" ht="15">
      <c r="A1912" s="31"/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</row>
    <row r="1913" spans="1:15" ht="15">
      <c r="A1913" s="31"/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</row>
    <row r="1914" spans="1:15" ht="15">
      <c r="A1914" s="31"/>
      <c r="B1914" s="31"/>
      <c r="C1914" s="31"/>
      <c r="D1914" s="31"/>
      <c r="E1914" s="31"/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</row>
    <row r="1915" spans="1:15" ht="15">
      <c r="A1915" s="31"/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</row>
    <row r="1916" spans="1:15" ht="15">
      <c r="A1916" s="31"/>
      <c r="B1916" s="31"/>
      <c r="C1916" s="31"/>
      <c r="D1916" s="31"/>
      <c r="E1916" s="31"/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</row>
    <row r="1917" spans="1:15" ht="15">
      <c r="A1917" s="31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</row>
    <row r="1918" spans="1:15" ht="15">
      <c r="A1918" s="31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</row>
    <row r="1919" spans="1:15" ht="15">
      <c r="A1919" s="31"/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</row>
    <row r="1920" spans="1:15" ht="15">
      <c r="A1920" s="31"/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</row>
    <row r="1921" spans="1:15" ht="15">
      <c r="A1921" s="31"/>
      <c r="B1921" s="31"/>
      <c r="C1921" s="31"/>
      <c r="D1921" s="31"/>
      <c r="E1921" s="31"/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</row>
    <row r="1922" spans="1:15" ht="15">
      <c r="A1922" s="31"/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</row>
    <row r="1923" spans="1:15" ht="15">
      <c r="A1923" s="31"/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</row>
    <row r="1924" spans="1:15" ht="15">
      <c r="A1924" s="31"/>
      <c r="B1924" s="31"/>
      <c r="C1924" s="31"/>
      <c r="D1924" s="31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</row>
    <row r="1925" spans="1:15" ht="15">
      <c r="A1925" s="31"/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</row>
    <row r="1926" spans="1:15" ht="15">
      <c r="A1926" s="31"/>
      <c r="B1926" s="31"/>
      <c r="C1926" s="31"/>
      <c r="D1926" s="31"/>
      <c r="E1926" s="31"/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</row>
    <row r="1927" spans="1:15" ht="15">
      <c r="A1927" s="31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</row>
    <row r="1928" spans="1:15" ht="15">
      <c r="A1928" s="31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</row>
    <row r="1929" spans="1:15" ht="15">
      <c r="A1929" s="31"/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</row>
    <row r="1930" spans="1:15" ht="15">
      <c r="A1930" s="31"/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</row>
    <row r="1931" spans="1:15" ht="15">
      <c r="A1931" s="31"/>
      <c r="B1931" s="31"/>
      <c r="C1931" s="31"/>
      <c r="D1931" s="31"/>
      <c r="E1931" s="31"/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</row>
    <row r="1932" spans="1:15" ht="15">
      <c r="A1932" s="31"/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</row>
    <row r="1933" spans="1:15" ht="15">
      <c r="A1933" s="31"/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</row>
    <row r="1934" spans="1:15" ht="15">
      <c r="A1934" s="31"/>
      <c r="B1934" s="31"/>
      <c r="C1934" s="31"/>
      <c r="D1934" s="3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</row>
    <row r="1935" spans="1:15" ht="15">
      <c r="A1935" s="31"/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</row>
    <row r="1936" spans="1:15" ht="15">
      <c r="A1936" s="31"/>
      <c r="B1936" s="31"/>
      <c r="C1936" s="31"/>
      <c r="D1936" s="3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</row>
    <row r="1937" spans="1:15" ht="15">
      <c r="A1937" s="31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</row>
    <row r="1938" spans="1:15" ht="15">
      <c r="A1938" s="31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</row>
    <row r="1939" spans="1:15" ht="15">
      <c r="A1939" s="31"/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</row>
    <row r="1940" spans="1:15" ht="15">
      <c r="A1940" s="31"/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</row>
    <row r="1941" spans="1:15" ht="15">
      <c r="A1941" s="31"/>
      <c r="B1941" s="31"/>
      <c r="C1941" s="31"/>
      <c r="D1941" s="31"/>
      <c r="E1941" s="31"/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</row>
    <row r="1942" spans="1:15" ht="15">
      <c r="A1942" s="31"/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</row>
    <row r="1943" spans="1:15" ht="15">
      <c r="A1943" s="31"/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</row>
    <row r="1944" spans="1:15" ht="15">
      <c r="A1944" s="31"/>
      <c r="B1944" s="31"/>
      <c r="C1944" s="31"/>
      <c r="D1944" s="31"/>
      <c r="E1944" s="31"/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</row>
    <row r="1945" spans="1:15" ht="15">
      <c r="A1945" s="31"/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</row>
    <row r="1946" spans="1:15" ht="15">
      <c r="A1946" s="31"/>
      <c r="B1946" s="31"/>
      <c r="C1946" s="31"/>
      <c r="D1946" s="31"/>
      <c r="E1946" s="31"/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</row>
    <row r="1947" spans="1:15" ht="15">
      <c r="A1947" s="31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</row>
    <row r="1948" spans="1:15" ht="15">
      <c r="A1948" s="31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</row>
    <row r="1949" spans="1:15" ht="15">
      <c r="A1949" s="31"/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</row>
    <row r="1950" spans="1:15" ht="15">
      <c r="A1950" s="31"/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</row>
    <row r="1951" spans="1:15" ht="15">
      <c r="A1951" s="31"/>
      <c r="B1951" s="31"/>
      <c r="C1951" s="31"/>
      <c r="D1951" s="31"/>
      <c r="E1951" s="31"/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</row>
    <row r="1952" spans="1:15" ht="15">
      <c r="A1952" s="31"/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</row>
    <row r="1953" spans="1:15" ht="15">
      <c r="A1953" s="31"/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</row>
    <row r="1954" spans="1:15" ht="15">
      <c r="A1954" s="31"/>
      <c r="B1954" s="31"/>
      <c r="C1954" s="31"/>
      <c r="D1954" s="31"/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</row>
    <row r="1955" spans="1:15" ht="15">
      <c r="A1955" s="31"/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</row>
    <row r="1956" spans="1:15" ht="15">
      <c r="A1956" s="31"/>
      <c r="B1956" s="31"/>
      <c r="C1956" s="31"/>
      <c r="D1956" s="31"/>
      <c r="E1956" s="31"/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</row>
    <row r="1957" spans="1:15" ht="15">
      <c r="A1957" s="31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</row>
    <row r="1958" spans="1:15" ht="15">
      <c r="A1958" s="31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</row>
    <row r="1959" spans="1:15" ht="15">
      <c r="A1959" s="31"/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</row>
    <row r="1960" spans="1:15" ht="15">
      <c r="A1960" s="31"/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</row>
    <row r="1961" spans="1:15" ht="15">
      <c r="A1961" s="31"/>
      <c r="B1961" s="31"/>
      <c r="C1961" s="31"/>
      <c r="D1961" s="31"/>
      <c r="E1961" s="31"/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</row>
    <row r="1962" spans="1:15" ht="15">
      <c r="A1962" s="31"/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</row>
    <row r="1963" spans="1:15" ht="15">
      <c r="A1963" s="31"/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</row>
    <row r="1964" spans="1:15" ht="15">
      <c r="A1964" s="31"/>
      <c r="B1964" s="31"/>
      <c r="C1964" s="31"/>
      <c r="D1964" s="31"/>
      <c r="E1964" s="31"/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</row>
    <row r="1965" spans="1:15" ht="15">
      <c r="A1965" s="31"/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</row>
    <row r="1966" spans="1:15" ht="15">
      <c r="A1966" s="31"/>
      <c r="B1966" s="31"/>
      <c r="C1966" s="31"/>
      <c r="D1966" s="31"/>
      <c r="E1966" s="31"/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</row>
    <row r="1967" spans="1:15" ht="15">
      <c r="A1967" s="31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</row>
    <row r="1968" spans="1:15" ht="15">
      <c r="A1968" s="31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</row>
    <row r="1969" spans="1:15" ht="15">
      <c r="A1969" s="31"/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</row>
    <row r="1970" spans="1:15" ht="15">
      <c r="A1970" s="31"/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</row>
    <row r="1971" spans="1:15" ht="15">
      <c r="A1971" s="31"/>
      <c r="B1971" s="31"/>
      <c r="C1971" s="31"/>
      <c r="D1971" s="31"/>
      <c r="E1971" s="31"/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</row>
    <row r="1972" spans="1:15" ht="15">
      <c r="A1972" s="31"/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</row>
    <row r="1973" spans="1:15" ht="15">
      <c r="A1973" s="31"/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</row>
    <row r="1974" spans="1:15" ht="15">
      <c r="A1974" s="31"/>
      <c r="B1974" s="31"/>
      <c r="C1974" s="31"/>
      <c r="D1974" s="31"/>
      <c r="E1974" s="31"/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</row>
    <row r="1975" spans="1:15" ht="15">
      <c r="A1975" s="31"/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</row>
    <row r="1976" spans="1:15" ht="15">
      <c r="A1976" s="31"/>
      <c r="B1976" s="31"/>
      <c r="C1976" s="31"/>
      <c r="D1976" s="31"/>
      <c r="E1976" s="31"/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</row>
    <row r="1977" spans="1:15" ht="15">
      <c r="A1977" s="31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</row>
    <row r="1978" spans="1:15" ht="15">
      <c r="A1978" s="31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</row>
    <row r="1979" spans="1:15" ht="15">
      <c r="A1979" s="31"/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</row>
    <row r="1980" spans="1:15" ht="15">
      <c r="A1980" s="31"/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</row>
    <row r="1981" spans="1:15" ht="15">
      <c r="A1981" s="31"/>
      <c r="B1981" s="31"/>
      <c r="C1981" s="31"/>
      <c r="D1981" s="31"/>
      <c r="E1981" s="31"/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</row>
    <row r="1982" spans="1:15" ht="15">
      <c r="A1982" s="31"/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</row>
    <row r="1983" spans="1:15" ht="15">
      <c r="A1983" s="31"/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</row>
    <row r="1984" spans="1:15" ht="15">
      <c r="A1984" s="31"/>
      <c r="B1984" s="31"/>
      <c r="C1984" s="31"/>
      <c r="D1984" s="31"/>
      <c r="E1984" s="31"/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</row>
    <row r="1985" spans="1:15" ht="15">
      <c r="A1985" s="31"/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</row>
    <row r="1986" spans="1:15" ht="15">
      <c r="A1986" s="31"/>
      <c r="B1986" s="31"/>
      <c r="C1986" s="31"/>
      <c r="D1986" s="31"/>
      <c r="E1986" s="31"/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</row>
    <row r="1987" spans="1:15" ht="15">
      <c r="A1987" s="31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</row>
    <row r="1988" spans="1:15" ht="15">
      <c r="A1988" s="31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</row>
    <row r="1989" spans="1:15" ht="15">
      <c r="A1989" s="31"/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</row>
    <row r="1990" spans="1:15" ht="15">
      <c r="A1990" s="31"/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</row>
    <row r="1991" spans="1:15" ht="15">
      <c r="A1991" s="31"/>
      <c r="B1991" s="31"/>
      <c r="C1991" s="31"/>
      <c r="D1991" s="31"/>
      <c r="E1991" s="31"/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</row>
    <row r="1992" spans="1:15" ht="15">
      <c r="A1992" s="31"/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</row>
    <row r="1993" spans="1:15" ht="15">
      <c r="A1993" s="31"/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</row>
    <row r="1994" spans="1:15" ht="15">
      <c r="A1994" s="31"/>
      <c r="B1994" s="31"/>
      <c r="C1994" s="31"/>
      <c r="D1994" s="31"/>
      <c r="E1994" s="31"/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</row>
    <row r="1995" spans="1:15" ht="15">
      <c r="A1995" s="31"/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</row>
    <row r="1996" spans="1:15" ht="15">
      <c r="A1996" s="31"/>
      <c r="B1996" s="31"/>
      <c r="C1996" s="31"/>
      <c r="D1996" s="31"/>
      <c r="E1996" s="31"/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</row>
    <row r="1997" spans="1:15" ht="15">
      <c r="A1997" s="31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</row>
    <row r="1998" spans="1:15" ht="15">
      <c r="A1998" s="31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</row>
    <row r="1999" spans="1:15" ht="15">
      <c r="A1999" s="31"/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</row>
    <row r="2000" spans="1:15" ht="15">
      <c r="A2000" s="31"/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</row>
    <row r="2001" spans="1:15" ht="15">
      <c r="A2001" s="31"/>
      <c r="B2001" s="31"/>
      <c r="C2001" s="31"/>
      <c r="D2001" s="31"/>
      <c r="E2001" s="31"/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</row>
    <row r="2002" spans="1:15" ht="15">
      <c r="A2002" s="31"/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</row>
    <row r="2003" spans="1:15" ht="15">
      <c r="A2003" s="31"/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</row>
    <row r="2004" spans="1:15" ht="15">
      <c r="A2004" s="31"/>
      <c r="B2004" s="31"/>
      <c r="C2004" s="31"/>
      <c r="D2004" s="31"/>
      <c r="E2004" s="31"/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</row>
    <row r="2005" spans="1:15" ht="15">
      <c r="A2005" s="31"/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</row>
    <row r="2006" spans="1:15" ht="15">
      <c r="A2006" s="31"/>
      <c r="B2006" s="31"/>
      <c r="C2006" s="31"/>
      <c r="D2006" s="31"/>
      <c r="E2006" s="31"/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</row>
    <row r="2007" spans="1:15" ht="15">
      <c r="A2007" s="31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</row>
    <row r="2008" spans="1:15" ht="15">
      <c r="A2008" s="31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</row>
    <row r="2009" spans="1:15" ht="15">
      <c r="A2009" s="31"/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</row>
    <row r="2010" spans="1:15" ht="15">
      <c r="A2010" s="31"/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</row>
    <row r="2011" spans="1:15" ht="15">
      <c r="A2011" s="31"/>
      <c r="B2011" s="31"/>
      <c r="C2011" s="31"/>
      <c r="D2011" s="31"/>
      <c r="E2011" s="31"/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</row>
    <row r="2012" spans="1:15" ht="15">
      <c r="A2012" s="31"/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</row>
    <row r="2013" spans="1:15" ht="15">
      <c r="A2013" s="31"/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</row>
    <row r="2014" spans="1:15" ht="15">
      <c r="A2014" s="31"/>
      <c r="B2014" s="31"/>
      <c r="C2014" s="31"/>
      <c r="D2014" s="31"/>
      <c r="E2014" s="31"/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</row>
    <row r="2015" spans="1:15" ht="15">
      <c r="A2015" s="31"/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</row>
    <row r="2016" spans="1:15" ht="15">
      <c r="A2016" s="31"/>
      <c r="B2016" s="31"/>
      <c r="C2016" s="31"/>
      <c r="D2016" s="31"/>
      <c r="E2016" s="31"/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</row>
    <row r="2017" spans="1:15" ht="15">
      <c r="A2017" s="31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</row>
    <row r="2018" spans="1:15" ht="15">
      <c r="A2018" s="31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</row>
    <row r="2019" spans="1:15" ht="15">
      <c r="A2019" s="31"/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</row>
    <row r="2020" spans="1:15" ht="15">
      <c r="A2020" s="31"/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</row>
    <row r="2021" spans="1:15" ht="15">
      <c r="A2021" s="31"/>
      <c r="B2021" s="31"/>
      <c r="C2021" s="31"/>
      <c r="D2021" s="31"/>
      <c r="E2021" s="31"/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</row>
    <row r="2022" spans="1:15" ht="15">
      <c r="A2022" s="31"/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</row>
    <row r="2023" spans="1:15" ht="15">
      <c r="A2023" s="31"/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</row>
    <row r="2024" spans="1:15" ht="15">
      <c r="A2024" s="31"/>
      <c r="B2024" s="31"/>
      <c r="C2024" s="31"/>
      <c r="D2024" s="31"/>
      <c r="E2024" s="31"/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</row>
    <row r="2025" spans="1:15" ht="15">
      <c r="A2025" s="31"/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</row>
    <row r="2026" spans="1:15" ht="15">
      <c r="A2026" s="31"/>
      <c r="B2026" s="31"/>
      <c r="C2026" s="31"/>
      <c r="D2026" s="31"/>
      <c r="E2026" s="31"/>
      <c r="F2026" s="31"/>
      <c r="G2026" s="31"/>
      <c r="H2026" s="31"/>
      <c r="I2026" s="31"/>
      <c r="J2026" s="31"/>
      <c r="K2026" s="31"/>
      <c r="L2026" s="31"/>
      <c r="M2026" s="31"/>
      <c r="N2026" s="31"/>
      <c r="O2026" s="31"/>
    </row>
    <row r="2027" spans="1:15" ht="15">
      <c r="A2027" s="31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</row>
    <row r="2028" spans="1:15" ht="15">
      <c r="A2028" s="31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</row>
    <row r="2029" spans="1:15" ht="15">
      <c r="A2029" s="31"/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</row>
    <row r="2030" spans="1:15" ht="15">
      <c r="A2030" s="31"/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</row>
    <row r="2031" spans="1:15" ht="15">
      <c r="A2031" s="31"/>
      <c r="B2031" s="31"/>
      <c r="C2031" s="31"/>
      <c r="D2031" s="31"/>
      <c r="E2031" s="31"/>
      <c r="F2031" s="31"/>
      <c r="G2031" s="31"/>
      <c r="H2031" s="31"/>
      <c r="I2031" s="31"/>
      <c r="J2031" s="31"/>
      <c r="K2031" s="31"/>
      <c r="L2031" s="31"/>
      <c r="M2031" s="31"/>
      <c r="N2031" s="31"/>
      <c r="O2031" s="31"/>
    </row>
    <row r="2032" spans="1:15" ht="15">
      <c r="A2032" s="31"/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</row>
    <row r="2033" spans="1:15" ht="15">
      <c r="A2033" s="31"/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</row>
    <row r="2034" spans="1:15" ht="15">
      <c r="A2034" s="31"/>
      <c r="B2034" s="31"/>
      <c r="C2034" s="31"/>
      <c r="D2034" s="31"/>
      <c r="E2034" s="31"/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</row>
    <row r="2035" spans="1:15" ht="15">
      <c r="A2035" s="31"/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</row>
    <row r="2036" spans="1:15" ht="15">
      <c r="A2036" s="31"/>
      <c r="B2036" s="31"/>
      <c r="C2036" s="31"/>
      <c r="D2036" s="31"/>
      <c r="E2036" s="31"/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</row>
    <row r="2037" spans="1:15" ht="15">
      <c r="A2037" s="31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</row>
    <row r="2038" spans="1:15" ht="15">
      <c r="A2038" s="31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</row>
    <row r="2039" spans="1:15" ht="15">
      <c r="A2039" s="31"/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</row>
    <row r="2040" spans="1:15" ht="15">
      <c r="A2040" s="31"/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</row>
    <row r="2041" spans="1:15" ht="15">
      <c r="A2041" s="31"/>
      <c r="B2041" s="31"/>
      <c r="C2041" s="31"/>
      <c r="D2041" s="31"/>
      <c r="E2041" s="31"/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</row>
    <row r="2042" spans="1:15" ht="15">
      <c r="A2042" s="31"/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</row>
    <row r="2043" spans="1:15" ht="15">
      <c r="A2043" s="31"/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</row>
    <row r="2044" spans="1:15" ht="15">
      <c r="A2044" s="31"/>
      <c r="B2044" s="31"/>
      <c r="C2044" s="31"/>
      <c r="D2044" s="31"/>
      <c r="E2044" s="31"/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</row>
    <row r="2045" spans="1:15" ht="15">
      <c r="A2045" s="31"/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</row>
    <row r="2046" spans="1:15" ht="15">
      <c r="A2046" s="31"/>
      <c r="B2046" s="31"/>
      <c r="C2046" s="31"/>
      <c r="D2046" s="31"/>
      <c r="E2046" s="31"/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</row>
    <row r="2047" spans="1:15" ht="15">
      <c r="A2047" s="31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</row>
    <row r="2048" spans="1:15" ht="15">
      <c r="A2048" s="31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</row>
    <row r="2049" spans="1:15" ht="15">
      <c r="A2049" s="31"/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</row>
    <row r="2050" spans="1:15" ht="15">
      <c r="A2050" s="31"/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</row>
    <row r="2051" spans="1:15" ht="15">
      <c r="A2051" s="31"/>
      <c r="B2051" s="31"/>
      <c r="C2051" s="31"/>
      <c r="D2051" s="31"/>
      <c r="E2051" s="31"/>
      <c r="F2051" s="31"/>
      <c r="G2051" s="31"/>
      <c r="H2051" s="31"/>
      <c r="I2051" s="31"/>
      <c r="J2051" s="31"/>
      <c r="K2051" s="31"/>
      <c r="L2051" s="31"/>
      <c r="M2051" s="31"/>
      <c r="N2051" s="31"/>
      <c r="O2051" s="31"/>
    </row>
    <row r="2052" spans="1:15" ht="15">
      <c r="A2052" s="31"/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</row>
    <row r="2053" spans="1:15" ht="15">
      <c r="A2053" s="31"/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</row>
    <row r="2054" spans="1:15" ht="15">
      <c r="A2054" s="31"/>
      <c r="B2054" s="31"/>
      <c r="C2054" s="31"/>
      <c r="D2054" s="31"/>
      <c r="E2054" s="31"/>
      <c r="F2054" s="31"/>
      <c r="G2054" s="31"/>
      <c r="H2054" s="31"/>
      <c r="I2054" s="31"/>
      <c r="J2054" s="31"/>
      <c r="K2054" s="31"/>
      <c r="L2054" s="31"/>
      <c r="M2054" s="31"/>
      <c r="N2054" s="31"/>
      <c r="O2054" s="31"/>
    </row>
    <row r="2055" spans="1:15" ht="15">
      <c r="A2055" s="31"/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</row>
    <row r="2056" spans="1:15" ht="15">
      <c r="A2056" s="31"/>
      <c r="B2056" s="31"/>
      <c r="C2056" s="31"/>
      <c r="D2056" s="31"/>
      <c r="E2056" s="31"/>
      <c r="F2056" s="31"/>
      <c r="G2056" s="31"/>
      <c r="H2056" s="31"/>
      <c r="I2056" s="31"/>
      <c r="J2056" s="31"/>
      <c r="K2056" s="31"/>
      <c r="L2056" s="31"/>
      <c r="M2056" s="31"/>
      <c r="N2056" s="31"/>
      <c r="O2056" s="31"/>
    </row>
    <row r="2057" spans="1:15" ht="15">
      <c r="A2057" s="31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</row>
    <row r="2058" spans="1:15" ht="15">
      <c r="A2058" s="31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</row>
    <row r="2059" spans="1:15" ht="15">
      <c r="A2059" s="31"/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</row>
    <row r="2060" spans="1:15" ht="15">
      <c r="A2060" s="31"/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</row>
    <row r="2061" spans="1:15" ht="15">
      <c r="A2061" s="31"/>
      <c r="B2061" s="31"/>
      <c r="C2061" s="31"/>
      <c r="D2061" s="31"/>
      <c r="E2061" s="31"/>
      <c r="F2061" s="31"/>
      <c r="G2061" s="31"/>
      <c r="H2061" s="31"/>
      <c r="I2061" s="31"/>
      <c r="J2061" s="31"/>
      <c r="K2061" s="31"/>
      <c r="L2061" s="31"/>
      <c r="M2061" s="31"/>
      <c r="N2061" s="31"/>
      <c r="O2061" s="31"/>
    </row>
    <row r="2062" spans="1:15" ht="15">
      <c r="A2062" s="31"/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</row>
    <row r="2063" spans="1:15" ht="15">
      <c r="A2063" s="31"/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</row>
    <row r="2064" spans="1:15" ht="15">
      <c r="A2064" s="31"/>
      <c r="B2064" s="31"/>
      <c r="C2064" s="31"/>
      <c r="D2064" s="31"/>
      <c r="E2064" s="31"/>
      <c r="F2064" s="31"/>
      <c r="G2064" s="31"/>
      <c r="H2064" s="31"/>
      <c r="I2064" s="31"/>
      <c r="J2064" s="31"/>
      <c r="K2064" s="31"/>
      <c r="L2064" s="31"/>
      <c r="M2064" s="31"/>
      <c r="N2064" s="31"/>
      <c r="O2064" s="31"/>
    </row>
    <row r="2065" spans="1:15" ht="15">
      <c r="A2065" s="31"/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</row>
    <row r="2066" spans="1:15" ht="15">
      <c r="A2066" s="31"/>
      <c r="B2066" s="31"/>
      <c r="C2066" s="31"/>
      <c r="D2066" s="31"/>
      <c r="E2066" s="31"/>
      <c r="F2066" s="31"/>
      <c r="G2066" s="31"/>
      <c r="H2066" s="31"/>
      <c r="I2066" s="31"/>
      <c r="J2066" s="31"/>
      <c r="K2066" s="31"/>
      <c r="L2066" s="31"/>
      <c r="M2066" s="31"/>
      <c r="N2066" s="31"/>
      <c r="O2066" s="31"/>
    </row>
    <row r="2067" spans="1:15" ht="15">
      <c r="A2067" s="31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</row>
    <row r="2068" spans="1:15" ht="15">
      <c r="A2068" s="31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</row>
    <row r="2069" spans="1:15" ht="15">
      <c r="A2069" s="31"/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</row>
    <row r="2070" spans="1:15" ht="15">
      <c r="A2070" s="31"/>
      <c r="B2070" s="31"/>
      <c r="C2070" s="31"/>
      <c r="D2070" s="31"/>
      <c r="E2070" s="31"/>
      <c r="F2070" s="31"/>
      <c r="G2070" s="31"/>
      <c r="H2070" s="31"/>
      <c r="I2070" s="31"/>
      <c r="J2070" s="31"/>
      <c r="K2070" s="31"/>
      <c r="L2070" s="31"/>
      <c r="M2070" s="31"/>
      <c r="N2070" s="31"/>
      <c r="O2070" s="31"/>
    </row>
    <row r="2071" spans="1:15" ht="15">
      <c r="A2071" s="31"/>
      <c r="B2071" s="31"/>
      <c r="C2071" s="31"/>
      <c r="D2071" s="31"/>
      <c r="E2071" s="31"/>
      <c r="F2071" s="31"/>
      <c r="G2071" s="31"/>
      <c r="H2071" s="31"/>
      <c r="I2071" s="31"/>
      <c r="J2071" s="31"/>
      <c r="K2071" s="31"/>
      <c r="L2071" s="31"/>
      <c r="M2071" s="31"/>
      <c r="N2071" s="31"/>
      <c r="O2071" s="31"/>
    </row>
    <row r="2072" spans="1:15" ht="15">
      <c r="A2072" s="31"/>
      <c r="B2072" s="31"/>
      <c r="C2072" s="31"/>
      <c r="D2072" s="31"/>
      <c r="E2072" s="31"/>
      <c r="F2072" s="31"/>
      <c r="G2072" s="31"/>
      <c r="H2072" s="31"/>
      <c r="I2072" s="31"/>
      <c r="J2072" s="31"/>
      <c r="K2072" s="31"/>
      <c r="L2072" s="31"/>
      <c r="M2072" s="31"/>
      <c r="N2072" s="31"/>
      <c r="O2072" s="31"/>
    </row>
    <row r="2073" spans="1:15" ht="15">
      <c r="A2073" s="31"/>
      <c r="B2073" s="31"/>
      <c r="C2073" s="31"/>
      <c r="D2073" s="31"/>
      <c r="E2073" s="31"/>
      <c r="F2073" s="31"/>
      <c r="G2073" s="31"/>
      <c r="H2073" s="31"/>
      <c r="I2073" s="31"/>
      <c r="J2073" s="31"/>
      <c r="K2073" s="31"/>
      <c r="L2073" s="31"/>
      <c r="M2073" s="31"/>
      <c r="N2073" s="31"/>
      <c r="O2073" s="31"/>
    </row>
    <row r="2074" spans="1:15" ht="15">
      <c r="A2074" s="31"/>
      <c r="B2074" s="31"/>
      <c r="C2074" s="31"/>
      <c r="D2074" s="31"/>
      <c r="E2074" s="31"/>
      <c r="F2074" s="31"/>
      <c r="G2074" s="31"/>
      <c r="H2074" s="31"/>
      <c r="I2074" s="31"/>
      <c r="J2074" s="31"/>
      <c r="K2074" s="31"/>
      <c r="L2074" s="31"/>
      <c r="M2074" s="31"/>
      <c r="N2074" s="31"/>
      <c r="O2074" s="31"/>
    </row>
    <row r="2075" spans="1:15" ht="15">
      <c r="A2075" s="31"/>
      <c r="B2075" s="31"/>
      <c r="C2075" s="31"/>
      <c r="D2075" s="31"/>
      <c r="E2075" s="31"/>
      <c r="F2075" s="31"/>
      <c r="G2075" s="31"/>
      <c r="H2075" s="31"/>
      <c r="I2075" s="31"/>
      <c r="J2075" s="31"/>
      <c r="K2075" s="31"/>
      <c r="L2075" s="31"/>
      <c r="M2075" s="31"/>
      <c r="N2075" s="31"/>
      <c r="O2075" s="31"/>
    </row>
    <row r="2076" spans="1:15" ht="15">
      <c r="A2076" s="31"/>
      <c r="B2076" s="31"/>
      <c r="C2076" s="31"/>
      <c r="D2076" s="31"/>
      <c r="E2076" s="31"/>
      <c r="F2076" s="31"/>
      <c r="G2076" s="31"/>
      <c r="H2076" s="31"/>
      <c r="I2076" s="31"/>
      <c r="J2076" s="31"/>
      <c r="K2076" s="31"/>
      <c r="L2076" s="31"/>
      <c r="M2076" s="31"/>
      <c r="N2076" s="31"/>
      <c r="O2076" s="31"/>
    </row>
    <row r="2077" spans="1:15" ht="15">
      <c r="A2077" s="31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</row>
    <row r="2078" spans="1:15" ht="15">
      <c r="A2078" s="31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</row>
    <row r="2079" spans="1:15" ht="15">
      <c r="A2079" s="31"/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</row>
    <row r="2080" spans="1:15" ht="15">
      <c r="A2080" s="31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</row>
    <row r="2081" spans="1:15" ht="15">
      <c r="A2081" s="31"/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</row>
    <row r="2082" spans="1:15" ht="15">
      <c r="A2082" s="31"/>
      <c r="B2082" s="31"/>
      <c r="C2082" s="31"/>
      <c r="D2082" s="31"/>
      <c r="E2082" s="31"/>
      <c r="F2082" s="31"/>
      <c r="G2082" s="31"/>
      <c r="H2082" s="31"/>
      <c r="I2082" s="31"/>
      <c r="J2082" s="31"/>
      <c r="K2082" s="31"/>
      <c r="L2082" s="31"/>
      <c r="M2082" s="31"/>
      <c r="N2082" s="31"/>
      <c r="O2082" s="31"/>
    </row>
    <row r="2083" spans="1:15" ht="15">
      <c r="A2083" s="31"/>
      <c r="B2083" s="31"/>
      <c r="C2083" s="31"/>
      <c r="D2083" s="31"/>
      <c r="E2083" s="31"/>
      <c r="F2083" s="31"/>
      <c r="G2083" s="31"/>
      <c r="H2083" s="31"/>
      <c r="I2083" s="31"/>
      <c r="J2083" s="31"/>
      <c r="K2083" s="31"/>
      <c r="L2083" s="31"/>
      <c r="M2083" s="31"/>
      <c r="N2083" s="31"/>
      <c r="O2083" s="31"/>
    </row>
    <row r="2084" spans="1:15" ht="15">
      <c r="A2084" s="31"/>
      <c r="B2084" s="31"/>
      <c r="C2084" s="31"/>
      <c r="D2084" s="31"/>
      <c r="E2084" s="31"/>
      <c r="F2084" s="31"/>
      <c r="G2084" s="31"/>
      <c r="H2084" s="31"/>
      <c r="I2084" s="31"/>
      <c r="J2084" s="31"/>
      <c r="K2084" s="31"/>
      <c r="L2084" s="31"/>
      <c r="M2084" s="31"/>
      <c r="N2084" s="31"/>
      <c r="O2084" s="31"/>
    </row>
    <row r="2085" spans="1:15" ht="15">
      <c r="A2085" s="31"/>
      <c r="B2085" s="31"/>
      <c r="C2085" s="31"/>
      <c r="D2085" s="31"/>
      <c r="E2085" s="31"/>
      <c r="F2085" s="31"/>
      <c r="G2085" s="31"/>
      <c r="H2085" s="31"/>
      <c r="I2085" s="31"/>
      <c r="J2085" s="31"/>
      <c r="K2085" s="31"/>
      <c r="L2085" s="31"/>
      <c r="M2085" s="31"/>
      <c r="N2085" s="31"/>
      <c r="O2085" s="31"/>
    </row>
    <row r="2086" spans="1:15" ht="15">
      <c r="A2086" s="31"/>
      <c r="B2086" s="31"/>
      <c r="C2086" s="31"/>
      <c r="D2086" s="31"/>
      <c r="E2086" s="31"/>
      <c r="F2086" s="31"/>
      <c r="G2086" s="31"/>
      <c r="H2086" s="31"/>
      <c r="I2086" s="31"/>
      <c r="J2086" s="31"/>
      <c r="K2086" s="31"/>
      <c r="L2086" s="31"/>
      <c r="M2086" s="31"/>
      <c r="N2086" s="31"/>
      <c r="O2086" s="31"/>
    </row>
    <row r="2087" spans="1:15" ht="15">
      <c r="A2087" s="31"/>
      <c r="B2087" s="31"/>
      <c r="C2087" s="31"/>
      <c r="D2087" s="31"/>
      <c r="E2087" s="31"/>
      <c r="F2087" s="31"/>
      <c r="G2087" s="31"/>
      <c r="H2087" s="31"/>
      <c r="I2087" s="31"/>
      <c r="J2087" s="31"/>
      <c r="K2087" s="31"/>
      <c r="L2087" s="31"/>
      <c r="M2087" s="31"/>
      <c r="N2087" s="31"/>
      <c r="O2087" s="31"/>
    </row>
    <row r="2088" spans="1:15" ht="15">
      <c r="A2088" s="31"/>
      <c r="B2088" s="31"/>
      <c r="C2088" s="31"/>
      <c r="D2088" s="31"/>
      <c r="E2088" s="31"/>
      <c r="F2088" s="31"/>
      <c r="G2088" s="31"/>
      <c r="H2088" s="31"/>
      <c r="I2088" s="31"/>
      <c r="J2088" s="31"/>
      <c r="K2088" s="31"/>
      <c r="L2088" s="31"/>
      <c r="M2088" s="31"/>
      <c r="N2088" s="31"/>
      <c r="O2088" s="31"/>
    </row>
    <row r="2089" spans="1:15" ht="15">
      <c r="A2089" s="31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</row>
    <row r="2090" spans="1:15" ht="15">
      <c r="A2090" s="31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</row>
    <row r="2091" spans="1:15" ht="15">
      <c r="A2091" s="31"/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</row>
    <row r="2092" spans="1:15" ht="15">
      <c r="A2092" s="31"/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</row>
    <row r="2093" spans="1:15" ht="15">
      <c r="A2093" s="31"/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</row>
    <row r="2094" spans="1:15" ht="15">
      <c r="A2094" s="31"/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</row>
    <row r="2095" spans="1:15" ht="15">
      <c r="A2095" s="31"/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</row>
    <row r="2096" spans="1:15" ht="15">
      <c r="A2096" s="31"/>
      <c r="B2096" s="31"/>
      <c r="C2096" s="31"/>
      <c r="D2096" s="31"/>
      <c r="E2096" s="31"/>
      <c r="F2096" s="31"/>
      <c r="G2096" s="31"/>
      <c r="H2096" s="31"/>
      <c r="I2096" s="31"/>
      <c r="J2096" s="31"/>
      <c r="K2096" s="31"/>
      <c r="L2096" s="31"/>
      <c r="M2096" s="31"/>
      <c r="N2096" s="31"/>
      <c r="O2096" s="31"/>
    </row>
    <row r="2097" spans="1:15" ht="15">
      <c r="A2097" s="31"/>
      <c r="B2097" s="31"/>
      <c r="C2097" s="31"/>
      <c r="D2097" s="31"/>
      <c r="E2097" s="31"/>
      <c r="F2097" s="31"/>
      <c r="G2097" s="31"/>
      <c r="H2097" s="31"/>
      <c r="I2097" s="31"/>
      <c r="J2097" s="31"/>
      <c r="K2097" s="31"/>
      <c r="L2097" s="31"/>
      <c r="M2097" s="31"/>
      <c r="N2097" s="31"/>
      <c r="O2097" s="31"/>
    </row>
    <row r="2098" spans="1:15" ht="15">
      <c r="A2098" s="31"/>
      <c r="B2098" s="31"/>
      <c r="C2098" s="31"/>
      <c r="D2098" s="31"/>
      <c r="E2098" s="31"/>
      <c r="F2098" s="31"/>
      <c r="G2098" s="31"/>
      <c r="H2098" s="31"/>
      <c r="I2098" s="31"/>
      <c r="J2098" s="31"/>
      <c r="K2098" s="31"/>
      <c r="L2098" s="31"/>
      <c r="M2098" s="31"/>
      <c r="N2098" s="31"/>
      <c r="O2098" s="31"/>
    </row>
    <row r="2099" spans="1:15" ht="15">
      <c r="A2099" s="31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</row>
    <row r="2100" spans="1:15" ht="15">
      <c r="A2100" s="31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</row>
    <row r="2101" spans="1:15" ht="15">
      <c r="A2101" s="31"/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</row>
    <row r="2102" spans="1:15" ht="15">
      <c r="A2102" s="31"/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</row>
    <row r="2103" spans="1:15" ht="15">
      <c r="A2103" s="31"/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</row>
    <row r="2104" spans="1:15" ht="15">
      <c r="A2104" s="31"/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</row>
    <row r="2105" spans="1:15" ht="15">
      <c r="A2105" s="31"/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</row>
    <row r="2106" spans="1:15" ht="15">
      <c r="A2106" s="31"/>
      <c r="B2106" s="31"/>
      <c r="C2106" s="31"/>
      <c r="D2106" s="31"/>
      <c r="E2106" s="31"/>
      <c r="F2106" s="31"/>
      <c r="G2106" s="31"/>
      <c r="H2106" s="31"/>
      <c r="I2106" s="31"/>
      <c r="J2106" s="31"/>
      <c r="K2106" s="31"/>
      <c r="L2106" s="31"/>
      <c r="M2106" s="31"/>
      <c r="N2106" s="31"/>
      <c r="O2106" s="31"/>
    </row>
    <row r="2107" spans="1:15" ht="15">
      <c r="A2107" s="31"/>
      <c r="B2107" s="31"/>
      <c r="C2107" s="31"/>
      <c r="D2107" s="31"/>
      <c r="E2107" s="31"/>
      <c r="F2107" s="31"/>
      <c r="G2107" s="31"/>
      <c r="H2107" s="31"/>
      <c r="I2107" s="31"/>
      <c r="J2107" s="31"/>
      <c r="K2107" s="31"/>
      <c r="L2107" s="31"/>
      <c r="M2107" s="31"/>
      <c r="N2107" s="31"/>
      <c r="O2107" s="31"/>
    </row>
    <row r="2108" spans="1:15" ht="15">
      <c r="A2108" s="31"/>
      <c r="B2108" s="31"/>
      <c r="C2108" s="31"/>
      <c r="D2108" s="31"/>
      <c r="E2108" s="31"/>
      <c r="F2108" s="31"/>
      <c r="G2108" s="31"/>
      <c r="H2108" s="31"/>
      <c r="I2108" s="31"/>
      <c r="J2108" s="31"/>
      <c r="K2108" s="31"/>
      <c r="L2108" s="31"/>
      <c r="M2108" s="31"/>
      <c r="N2108" s="31"/>
      <c r="O2108" s="31"/>
    </row>
    <row r="2109" spans="1:15" ht="15">
      <c r="A2109" s="31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</row>
    <row r="2110" spans="1:15" ht="15">
      <c r="A2110" s="31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</row>
    <row r="2111" spans="1:15" ht="15">
      <c r="A2111" s="31"/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</row>
    <row r="2112" spans="1:15" ht="15">
      <c r="A2112" s="31"/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</row>
    <row r="2113" spans="1:15" ht="15">
      <c r="A2113" s="31"/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</row>
    <row r="2114" spans="1:15" ht="15">
      <c r="A2114" s="31"/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</row>
    <row r="2115" spans="1:15" ht="15">
      <c r="A2115" s="31"/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</row>
    <row r="2116" spans="1:15" ht="15">
      <c r="A2116" s="31"/>
      <c r="B2116" s="31"/>
      <c r="C2116" s="31"/>
      <c r="D2116" s="31"/>
      <c r="E2116" s="31"/>
      <c r="F2116" s="31"/>
      <c r="G2116" s="31"/>
      <c r="H2116" s="31"/>
      <c r="I2116" s="31"/>
      <c r="J2116" s="31"/>
      <c r="K2116" s="31"/>
      <c r="L2116" s="31"/>
      <c r="M2116" s="31"/>
      <c r="N2116" s="31"/>
      <c r="O2116" s="31"/>
    </row>
    <row r="2117" spans="1:15" ht="15">
      <c r="A2117" s="31"/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</row>
    <row r="2118" spans="1:15" ht="15">
      <c r="A2118" s="31"/>
      <c r="B2118" s="31"/>
      <c r="C2118" s="31"/>
      <c r="D2118" s="31"/>
      <c r="E2118" s="31"/>
      <c r="F2118" s="31"/>
      <c r="G2118" s="31"/>
      <c r="H2118" s="31"/>
      <c r="I2118" s="31"/>
      <c r="J2118" s="31"/>
      <c r="K2118" s="31"/>
      <c r="L2118" s="31"/>
      <c r="M2118" s="31"/>
      <c r="N2118" s="31"/>
      <c r="O2118" s="31"/>
    </row>
    <row r="2119" spans="1:15" ht="15">
      <c r="A2119" s="31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</row>
    <row r="2120" spans="1:15" ht="15">
      <c r="A2120" s="31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</row>
    <row r="2121" spans="1:15" ht="15">
      <c r="A2121" s="31"/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</row>
    <row r="2122" spans="1:15" ht="15">
      <c r="A2122" s="31"/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</row>
    <row r="2123" spans="1:15" ht="15">
      <c r="A2123" s="31"/>
      <c r="B2123" s="31"/>
      <c r="C2123" s="31"/>
      <c r="D2123" s="31"/>
      <c r="E2123" s="31"/>
      <c r="F2123" s="31"/>
      <c r="G2123" s="31"/>
      <c r="H2123" s="31"/>
      <c r="I2123" s="31"/>
      <c r="J2123" s="31"/>
      <c r="K2123" s="31"/>
      <c r="L2123" s="31"/>
      <c r="M2123" s="31"/>
      <c r="N2123" s="31"/>
      <c r="O2123" s="31"/>
    </row>
    <row r="2124" spans="1:15" ht="15">
      <c r="A2124" s="31"/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</row>
    <row r="2125" spans="1:15" ht="15">
      <c r="A2125" s="31"/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</row>
    <row r="2126" spans="1:15" ht="15">
      <c r="A2126" s="31"/>
      <c r="B2126" s="31"/>
      <c r="C2126" s="31"/>
      <c r="D2126" s="31"/>
      <c r="E2126" s="31"/>
      <c r="F2126" s="31"/>
      <c r="G2126" s="31"/>
      <c r="H2126" s="31"/>
      <c r="I2126" s="31"/>
      <c r="J2126" s="31"/>
      <c r="K2126" s="31"/>
      <c r="L2126" s="31"/>
      <c r="M2126" s="31"/>
      <c r="N2126" s="31"/>
      <c r="O2126" s="31"/>
    </row>
    <row r="2127" spans="1:15" ht="15">
      <c r="A2127" s="31"/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</row>
    <row r="2128" spans="1:15" ht="15">
      <c r="A2128" s="31"/>
      <c r="B2128" s="31"/>
      <c r="C2128" s="31"/>
      <c r="D2128" s="31"/>
      <c r="E2128" s="31"/>
      <c r="F2128" s="31"/>
      <c r="G2128" s="31"/>
      <c r="H2128" s="31"/>
      <c r="I2128" s="31"/>
      <c r="J2128" s="31"/>
      <c r="K2128" s="31"/>
      <c r="L2128" s="31"/>
      <c r="M2128" s="31"/>
      <c r="N2128" s="31"/>
      <c r="O2128" s="31"/>
    </row>
    <row r="2129" spans="1:15" ht="15">
      <c r="A2129" s="31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</row>
    <row r="2130" spans="1:15" ht="15">
      <c r="A2130" s="31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</row>
    <row r="2131" spans="1:15" ht="15">
      <c r="A2131" s="31"/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</row>
    <row r="2132" spans="1:15" ht="15">
      <c r="A2132" s="31"/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</row>
    <row r="2133" spans="1:15" ht="15">
      <c r="A2133" s="31"/>
      <c r="B2133" s="31"/>
      <c r="C2133" s="31"/>
      <c r="D2133" s="31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</row>
    <row r="2134" spans="1:15" ht="15">
      <c r="A2134" s="31"/>
      <c r="B2134" s="31"/>
      <c r="C2134" s="31"/>
      <c r="D2134" s="31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</row>
    <row r="2135" spans="1:15" ht="15">
      <c r="A2135" s="31"/>
      <c r="B2135" s="31"/>
      <c r="C2135" s="31"/>
      <c r="D2135" s="31"/>
      <c r="E2135" s="31"/>
      <c r="F2135" s="31"/>
      <c r="G2135" s="31"/>
      <c r="H2135" s="31"/>
      <c r="I2135" s="31"/>
      <c r="J2135" s="31"/>
      <c r="K2135" s="31"/>
      <c r="L2135" s="31"/>
      <c r="M2135" s="31"/>
      <c r="N2135" s="31"/>
      <c r="O2135" s="31"/>
    </row>
    <row r="2136" spans="1:15" ht="15">
      <c r="A2136" s="31"/>
      <c r="B2136" s="31"/>
      <c r="C2136" s="31"/>
      <c r="D2136" s="31"/>
      <c r="E2136" s="31"/>
      <c r="F2136" s="31"/>
      <c r="G2136" s="31"/>
      <c r="H2136" s="31"/>
      <c r="I2136" s="31"/>
      <c r="J2136" s="31"/>
      <c r="K2136" s="31"/>
      <c r="L2136" s="31"/>
      <c r="M2136" s="31"/>
      <c r="N2136" s="31"/>
      <c r="O2136" s="31"/>
    </row>
    <row r="2137" spans="1:15" ht="15">
      <c r="A2137" s="31"/>
      <c r="B2137" s="31"/>
      <c r="C2137" s="31"/>
      <c r="D2137" s="31"/>
      <c r="E2137" s="31"/>
      <c r="F2137" s="31"/>
      <c r="G2137" s="31"/>
      <c r="H2137" s="31"/>
      <c r="I2137" s="31"/>
      <c r="J2137" s="31"/>
      <c r="K2137" s="31"/>
      <c r="L2137" s="31"/>
      <c r="M2137" s="31"/>
      <c r="N2137" s="31"/>
      <c r="O2137" s="31"/>
    </row>
    <row r="2138" spans="1:15" ht="15">
      <c r="A2138" s="31"/>
      <c r="B2138" s="31"/>
      <c r="C2138" s="31"/>
      <c r="D2138" s="31"/>
      <c r="E2138" s="31"/>
      <c r="F2138" s="31"/>
      <c r="G2138" s="31"/>
      <c r="H2138" s="31"/>
      <c r="I2138" s="31"/>
      <c r="J2138" s="31"/>
      <c r="K2138" s="31"/>
      <c r="L2138" s="31"/>
      <c r="M2138" s="31"/>
      <c r="N2138" s="31"/>
      <c r="O2138" s="31"/>
    </row>
    <row r="2139" spans="1:15" ht="15">
      <c r="A2139" s="31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</row>
    <row r="2140" spans="1:15" ht="15">
      <c r="A2140" s="31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</row>
    <row r="2141" spans="1:15" ht="15">
      <c r="A2141" s="31"/>
      <c r="B2141" s="31"/>
      <c r="C2141" s="31"/>
      <c r="D2141" s="31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</row>
    <row r="2142" spans="1:15" ht="15">
      <c r="A2142" s="31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</row>
    <row r="2143" spans="1:15" ht="15">
      <c r="A2143" s="31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</row>
    <row r="2144" spans="1:15" ht="15">
      <c r="A2144" s="31"/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</row>
    <row r="2145" spans="1:15" ht="15">
      <c r="A2145" s="31"/>
      <c r="B2145" s="31"/>
      <c r="C2145" s="31"/>
      <c r="D2145" s="31"/>
      <c r="E2145" s="31"/>
      <c r="F2145" s="31"/>
      <c r="G2145" s="31"/>
      <c r="H2145" s="31"/>
      <c r="I2145" s="31"/>
      <c r="J2145" s="31"/>
      <c r="K2145" s="31"/>
      <c r="L2145" s="31"/>
      <c r="M2145" s="31"/>
      <c r="N2145" s="31"/>
      <c r="O2145" s="31"/>
    </row>
    <row r="2146" spans="1:15" ht="15">
      <c r="A2146" s="31"/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</row>
    <row r="2147" spans="1:15" ht="15">
      <c r="A2147" s="31"/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</row>
    <row r="2148" spans="1:15" ht="15">
      <c r="A2148" s="31"/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</row>
    <row r="2149" spans="1:15" ht="15">
      <c r="A2149" s="31"/>
      <c r="B2149" s="31"/>
      <c r="C2149" s="31"/>
      <c r="D2149" s="31"/>
      <c r="E2149" s="31"/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</row>
    <row r="2150" spans="1:15" ht="15">
      <c r="A2150" s="31"/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</row>
    <row r="2151" spans="1:15" ht="15">
      <c r="A2151" s="31"/>
      <c r="B2151" s="31"/>
      <c r="C2151" s="31"/>
      <c r="D2151" s="31"/>
      <c r="E2151" s="31"/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</row>
    <row r="2152" spans="1:15" ht="15">
      <c r="A2152" s="31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</row>
    <row r="2153" spans="1:15" ht="15">
      <c r="A2153" s="31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</row>
    <row r="2154" spans="1:15" ht="15">
      <c r="A2154" s="31"/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</row>
    <row r="2155" spans="1:15" ht="15">
      <c r="A2155" s="31"/>
      <c r="B2155" s="31"/>
      <c r="C2155" s="31"/>
      <c r="D2155" s="31"/>
      <c r="E2155" s="31"/>
      <c r="F2155" s="31"/>
      <c r="G2155" s="31"/>
      <c r="H2155" s="31"/>
      <c r="I2155" s="31"/>
      <c r="J2155" s="31"/>
      <c r="K2155" s="31"/>
      <c r="L2155" s="31"/>
      <c r="M2155" s="31"/>
      <c r="N2155" s="31"/>
      <c r="O2155" s="31"/>
    </row>
    <row r="2156" spans="1:15" ht="15">
      <c r="A2156" s="31"/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</row>
    <row r="2157" spans="1:15" ht="15">
      <c r="A2157" s="31"/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</row>
    <row r="2158" spans="1:15" ht="15">
      <c r="A2158" s="31"/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</row>
    <row r="2159" spans="1:15" ht="15">
      <c r="A2159" s="31"/>
      <c r="B2159" s="31"/>
      <c r="C2159" s="31"/>
      <c r="D2159" s="31"/>
      <c r="E2159" s="31"/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</row>
    <row r="2160" spans="1:15" ht="15">
      <c r="A2160" s="31"/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</row>
    <row r="2161" spans="1:15" ht="15">
      <c r="A2161" s="31"/>
      <c r="B2161" s="31"/>
      <c r="C2161" s="31"/>
      <c r="D2161" s="31"/>
      <c r="E2161" s="31"/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</row>
    <row r="2162" spans="1:15" ht="15">
      <c r="A2162" s="31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</row>
    <row r="2163" spans="1:15" ht="15">
      <c r="A2163" s="31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</row>
    <row r="2164" spans="1:15" ht="15">
      <c r="A2164" s="31"/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</row>
    <row r="2165" spans="1:15" ht="15">
      <c r="A2165" s="31"/>
      <c r="B2165" s="31"/>
      <c r="C2165" s="31"/>
      <c r="D2165" s="31"/>
      <c r="E2165" s="31"/>
      <c r="F2165" s="31"/>
      <c r="G2165" s="31"/>
      <c r="H2165" s="31"/>
      <c r="I2165" s="31"/>
      <c r="J2165" s="31"/>
      <c r="K2165" s="31"/>
      <c r="L2165" s="31"/>
      <c r="M2165" s="31"/>
      <c r="N2165" s="31"/>
      <c r="O2165" s="31"/>
    </row>
    <row r="2166" spans="1:15" ht="15">
      <c r="A2166" s="31"/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</row>
    <row r="2167" spans="1:15" ht="15">
      <c r="A2167" s="31"/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</row>
    <row r="2168" spans="1:15" ht="15">
      <c r="A2168" s="31"/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</row>
    <row r="2169" spans="1:15" ht="15">
      <c r="A2169" s="31"/>
      <c r="B2169" s="31"/>
      <c r="C2169" s="31"/>
      <c r="D2169" s="31"/>
      <c r="E2169" s="31"/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</row>
    <row r="2170" spans="1:15" ht="15">
      <c r="A2170" s="31"/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</row>
    <row r="2171" spans="1:15" ht="15">
      <c r="A2171" s="31"/>
      <c r="B2171" s="31"/>
      <c r="C2171" s="31"/>
      <c r="D2171" s="31"/>
      <c r="E2171" s="31"/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</row>
    <row r="2172" spans="1:15" ht="15">
      <c r="A2172" s="31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</row>
    <row r="2173" spans="1:15" ht="15">
      <c r="A2173" s="31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</row>
    <row r="2174" spans="1:15" ht="15">
      <c r="A2174" s="31"/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</row>
    <row r="2175" spans="1:15" ht="15">
      <c r="A2175" s="31"/>
      <c r="B2175" s="31"/>
      <c r="C2175" s="31"/>
      <c r="D2175" s="31"/>
      <c r="E2175" s="31"/>
      <c r="F2175" s="31"/>
      <c r="G2175" s="31"/>
      <c r="H2175" s="31"/>
      <c r="I2175" s="31"/>
      <c r="J2175" s="31"/>
      <c r="K2175" s="31"/>
      <c r="L2175" s="31"/>
      <c r="M2175" s="31"/>
      <c r="N2175" s="31"/>
      <c r="O2175" s="31"/>
    </row>
    <row r="2176" spans="1:15" ht="15">
      <c r="A2176" s="31"/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</row>
    <row r="2177" spans="1:15" ht="15">
      <c r="A2177" s="31"/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</row>
    <row r="2178" spans="1:15" ht="15">
      <c r="A2178" s="31"/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</row>
    <row r="2179" spans="1:15" ht="15">
      <c r="A2179" s="31"/>
      <c r="B2179" s="31"/>
      <c r="C2179" s="31"/>
      <c r="D2179" s="31"/>
      <c r="E2179" s="31"/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</row>
    <row r="2180" spans="1:15" ht="15">
      <c r="A2180" s="31"/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</row>
    <row r="2181" spans="1:15" ht="15">
      <c r="A2181" s="31"/>
      <c r="B2181" s="31"/>
      <c r="C2181" s="31"/>
      <c r="D2181" s="31"/>
      <c r="E2181" s="31"/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</row>
    <row r="2182" spans="1:15" ht="15">
      <c r="A2182" s="31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</row>
    <row r="2183" spans="1:15" ht="15">
      <c r="A2183" s="31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</row>
    <row r="2184" spans="1:15" ht="15">
      <c r="A2184" s="31"/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</row>
    <row r="2185" spans="1:15" ht="15">
      <c r="A2185" s="31"/>
      <c r="B2185" s="31"/>
      <c r="C2185" s="31"/>
      <c r="D2185" s="31"/>
      <c r="E2185" s="31"/>
      <c r="F2185" s="31"/>
      <c r="G2185" s="31"/>
      <c r="H2185" s="31"/>
      <c r="I2185" s="31"/>
      <c r="J2185" s="31"/>
      <c r="K2185" s="31"/>
      <c r="L2185" s="31"/>
      <c r="M2185" s="31"/>
      <c r="N2185" s="31"/>
      <c r="O2185" s="31"/>
    </row>
    <row r="2186" spans="1:15" ht="15">
      <c r="A2186" s="31"/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</row>
    <row r="2187" spans="1:15" ht="15">
      <c r="A2187" s="31"/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</row>
    <row r="2188" spans="1:15" ht="15">
      <c r="A2188" s="31"/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</row>
    <row r="2189" spans="1:15" ht="15">
      <c r="A2189" s="31"/>
      <c r="B2189" s="31"/>
      <c r="C2189" s="31"/>
      <c r="D2189" s="31"/>
      <c r="E2189" s="31"/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</row>
    <row r="2190" spans="1:15" ht="15">
      <c r="A2190" s="31"/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</row>
    <row r="2191" spans="1:15" ht="15">
      <c r="A2191" s="31"/>
      <c r="B2191" s="31"/>
      <c r="C2191" s="31"/>
      <c r="D2191" s="31"/>
      <c r="E2191" s="31"/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</row>
    <row r="2192" spans="1:15" ht="15">
      <c r="A2192" s="31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</row>
    <row r="2193" spans="1:15" ht="15">
      <c r="A2193" s="31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</row>
    <row r="2194" spans="1:15" ht="15">
      <c r="A2194" s="31"/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</row>
    <row r="2195" spans="1:15" ht="15">
      <c r="A2195" s="31"/>
      <c r="B2195" s="31"/>
      <c r="C2195" s="31"/>
      <c r="D2195" s="31"/>
      <c r="E2195" s="31"/>
      <c r="F2195" s="31"/>
      <c r="G2195" s="31"/>
      <c r="H2195" s="31"/>
      <c r="I2195" s="31"/>
      <c r="J2195" s="31"/>
      <c r="K2195" s="31"/>
      <c r="L2195" s="31"/>
      <c r="M2195" s="31"/>
      <c r="N2195" s="31"/>
      <c r="O2195" s="31"/>
    </row>
    <row r="2196" spans="1:15" ht="15">
      <c r="A2196" s="31"/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</row>
    <row r="2197" spans="1:15" ht="15">
      <c r="A2197" s="31"/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</row>
    <row r="2198" spans="1:15" ht="15">
      <c r="A2198" s="31"/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</row>
    <row r="2199" spans="1:15" ht="15">
      <c r="A2199" s="31"/>
      <c r="B2199" s="31"/>
      <c r="C2199" s="31"/>
      <c r="D2199" s="31"/>
      <c r="E2199" s="31"/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</row>
    <row r="2200" spans="1:15" ht="15">
      <c r="A2200" s="31"/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</row>
    <row r="2201" spans="1:15" ht="15">
      <c r="A2201" s="31"/>
      <c r="B2201" s="31"/>
      <c r="C2201" s="31"/>
      <c r="D2201" s="31"/>
      <c r="E2201" s="31"/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</row>
    <row r="2202" spans="1:15" ht="15">
      <c r="A2202" s="31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</row>
    <row r="2203" spans="1:15" ht="15">
      <c r="A2203" s="31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</row>
    <row r="2204" spans="1:15" ht="15">
      <c r="A2204" s="31"/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</row>
    <row r="2205" spans="1:15" ht="15">
      <c r="A2205" s="31"/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</row>
    <row r="2206" spans="1:15" ht="15">
      <c r="A2206" s="31"/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</row>
    <row r="2207" spans="1:15" ht="15">
      <c r="A2207" s="31"/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</row>
    <row r="2208" spans="1:15" ht="15">
      <c r="A2208" s="31"/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</row>
    <row r="2209" spans="1:15" ht="15">
      <c r="A2209" s="31"/>
      <c r="B2209" s="31"/>
      <c r="C2209" s="31"/>
      <c r="D2209" s="31"/>
      <c r="E2209" s="31"/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</row>
    <row r="2210" spans="1:15" ht="15">
      <c r="A2210" s="31"/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</row>
    <row r="2211" spans="1:15" ht="15">
      <c r="A2211" s="31"/>
      <c r="B2211" s="31"/>
      <c r="C2211" s="31"/>
      <c r="D2211" s="31"/>
      <c r="E2211" s="31"/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</row>
    <row r="2212" spans="1:15" ht="15">
      <c r="A2212" s="31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</row>
    <row r="2213" spans="1:15" ht="15">
      <c r="A2213" s="31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</row>
    <row r="2214" spans="1:15" ht="15">
      <c r="A2214" s="31"/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</row>
    <row r="2215" spans="1:15" ht="15">
      <c r="A2215" s="31"/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</row>
    <row r="2216" spans="1:15" ht="15">
      <c r="A2216" s="31"/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</row>
    <row r="2217" spans="1:15" ht="15">
      <c r="A2217" s="31"/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</row>
    <row r="2218" spans="1:15" ht="15">
      <c r="A2218" s="31"/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</row>
    <row r="2219" spans="1:15" ht="15">
      <c r="A2219" s="31"/>
      <c r="B2219" s="31"/>
      <c r="C2219" s="31"/>
      <c r="D2219" s="31"/>
      <c r="E2219" s="31"/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</row>
    <row r="2220" spans="1:15" ht="15">
      <c r="A2220" s="31"/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</row>
    <row r="2221" spans="1:15" ht="15">
      <c r="A2221" s="31"/>
      <c r="B2221" s="31"/>
      <c r="C2221" s="31"/>
      <c r="D2221" s="31"/>
      <c r="E2221" s="31"/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</row>
    <row r="2222" spans="1:15" ht="15">
      <c r="A2222" s="31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</row>
    <row r="2223" spans="1:15" ht="15">
      <c r="A2223" s="31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</row>
    <row r="2224" spans="1:15" ht="15">
      <c r="A2224" s="31"/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</row>
    <row r="2225" spans="1:15" ht="15">
      <c r="A2225" s="31"/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</row>
    <row r="2226" spans="1:15" ht="15">
      <c r="A2226" s="31"/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</row>
    <row r="2227" spans="1:15" ht="15">
      <c r="A2227" s="31"/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</row>
    <row r="2228" spans="1:15" ht="15">
      <c r="A2228" s="31"/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</row>
    <row r="2229" spans="1:15" ht="15">
      <c r="A2229" s="31"/>
      <c r="B2229" s="31"/>
      <c r="C2229" s="31"/>
      <c r="D2229" s="31"/>
      <c r="E2229" s="31"/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</row>
    <row r="2230" spans="1:15" ht="15">
      <c r="A2230" s="31"/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</row>
    <row r="2231" spans="1:15" ht="15">
      <c r="A2231" s="31"/>
      <c r="B2231" s="31"/>
      <c r="C2231" s="31"/>
      <c r="D2231" s="31"/>
      <c r="E2231" s="31"/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</row>
    <row r="2232" spans="1:15" ht="15">
      <c r="A2232" s="31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</row>
    <row r="2233" spans="1:15" ht="15">
      <c r="A2233" s="31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</row>
    <row r="2234" spans="1:15" ht="15">
      <c r="A2234" s="31"/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</row>
    <row r="2235" spans="1:15" ht="15">
      <c r="A2235" s="31"/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</row>
    <row r="2236" spans="1:15" ht="15">
      <c r="A2236" s="31"/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</row>
    <row r="2237" spans="1:15" ht="15">
      <c r="A2237" s="31"/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</row>
    <row r="2238" spans="1:15" ht="15">
      <c r="A2238" s="31"/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</row>
    <row r="2239" spans="1:15" ht="15">
      <c r="A2239" s="31"/>
      <c r="B2239" s="31"/>
      <c r="C2239" s="31"/>
      <c r="D2239" s="31"/>
      <c r="E2239" s="31"/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</row>
    <row r="2240" spans="1:15" ht="15">
      <c r="A2240" s="31"/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</row>
    <row r="2241" spans="1:15" ht="15">
      <c r="A2241" s="31"/>
      <c r="B2241" s="31"/>
      <c r="C2241" s="31"/>
      <c r="D2241" s="31"/>
      <c r="E2241" s="31"/>
      <c r="F2241" s="31"/>
      <c r="G2241" s="31"/>
      <c r="H2241" s="31"/>
      <c r="I2241" s="31"/>
      <c r="J2241" s="31"/>
      <c r="K2241" s="31"/>
      <c r="L2241" s="31"/>
      <c r="M2241" s="31"/>
      <c r="N2241" s="31"/>
      <c r="O2241" s="31"/>
    </row>
    <row r="2242" spans="1:15" ht="15">
      <c r="A2242" s="31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</row>
    <row r="2243" spans="1:15" ht="15">
      <c r="A2243" s="31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</row>
    <row r="2244" spans="1:15" ht="15">
      <c r="A2244" s="31"/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</row>
    <row r="2245" spans="1:15" ht="15">
      <c r="A2245" s="31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</row>
    <row r="2246" spans="1:15" ht="15">
      <c r="A2246" s="31"/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</row>
    <row r="2247" spans="1:15" ht="15">
      <c r="A2247" s="31"/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</row>
    <row r="2248" spans="1:15" ht="15">
      <c r="A2248" s="31"/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</row>
    <row r="2249" spans="1:15" ht="15">
      <c r="A2249" s="31"/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</row>
    <row r="2250" spans="1:15" ht="15">
      <c r="A2250" s="31"/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</row>
    <row r="2251" spans="1:15" ht="15">
      <c r="A2251" s="31"/>
      <c r="B2251" s="31"/>
      <c r="C2251" s="31"/>
      <c r="D2251" s="31"/>
      <c r="E2251" s="31"/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</row>
    <row r="2252" spans="1:15" ht="15">
      <c r="A2252" s="31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</row>
    <row r="2253" spans="1:15" ht="15">
      <c r="A2253" s="31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</row>
    <row r="2254" spans="1:15" ht="15">
      <c r="A2254" s="31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</row>
    <row r="2255" spans="1:15" ht="15">
      <c r="A2255" s="31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</row>
    <row r="2256" spans="1:15" ht="15">
      <c r="A2256" s="31"/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</row>
    <row r="2257" spans="1:15" ht="15">
      <c r="A2257" s="31"/>
      <c r="B2257" s="31"/>
      <c r="C2257" s="31"/>
      <c r="D2257" s="31"/>
      <c r="E2257" s="31"/>
      <c r="F2257" s="31"/>
      <c r="G2257" s="31"/>
      <c r="H2257" s="31"/>
      <c r="I2257" s="31"/>
      <c r="J2257" s="31"/>
      <c r="K2257" s="31"/>
      <c r="L2257" s="31"/>
      <c r="M2257" s="31"/>
      <c r="N2257" s="31"/>
      <c r="O2257" s="31"/>
    </row>
    <row r="2258" spans="1:15" ht="15">
      <c r="A2258" s="31"/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</row>
    <row r="2259" spans="1:15" ht="15">
      <c r="A2259" s="31"/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</row>
    <row r="2260" spans="1:15" ht="15">
      <c r="A2260" s="31"/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</row>
    <row r="2261" spans="1:15" ht="15">
      <c r="A2261" s="31"/>
      <c r="B2261" s="31"/>
      <c r="C2261" s="31"/>
      <c r="D2261" s="31"/>
      <c r="E2261" s="31"/>
      <c r="F2261" s="31"/>
      <c r="G2261" s="31"/>
      <c r="H2261" s="31"/>
      <c r="I2261" s="31"/>
      <c r="J2261" s="31"/>
      <c r="K2261" s="31"/>
      <c r="L2261" s="31"/>
      <c r="M2261" s="31"/>
      <c r="N2261" s="31"/>
      <c r="O2261" s="31"/>
    </row>
    <row r="2262" spans="1:15" ht="15">
      <c r="A2262" s="31"/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</row>
    <row r="2263" spans="1:15" ht="15">
      <c r="A2263" s="31"/>
      <c r="B2263" s="31"/>
      <c r="C2263" s="31"/>
      <c r="D2263" s="31"/>
      <c r="E2263" s="31"/>
      <c r="F2263" s="31"/>
      <c r="G2263" s="31"/>
      <c r="H2263" s="31"/>
      <c r="I2263" s="31"/>
      <c r="J2263" s="31"/>
      <c r="K2263" s="31"/>
      <c r="L2263" s="31"/>
      <c r="M2263" s="31"/>
      <c r="N2263" s="31"/>
      <c r="O2263" s="31"/>
    </row>
    <row r="2264" spans="1:15" ht="15">
      <c r="A2264" s="31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</row>
    <row r="2265" spans="1:15" ht="15">
      <c r="A2265" s="31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</row>
    <row r="2266" spans="1:15" ht="15">
      <c r="A2266" s="31"/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</row>
    <row r="2267" spans="1:15" ht="15">
      <c r="A2267" s="31"/>
      <c r="B2267" s="31"/>
      <c r="C2267" s="31"/>
      <c r="D2267" s="31"/>
      <c r="E2267" s="31"/>
      <c r="F2267" s="31"/>
      <c r="G2267" s="31"/>
      <c r="H2267" s="31"/>
      <c r="I2267" s="31"/>
      <c r="J2267" s="31"/>
      <c r="K2267" s="31"/>
      <c r="L2267" s="31"/>
      <c r="M2267" s="31"/>
      <c r="N2267" s="31"/>
      <c r="O2267" s="31"/>
    </row>
    <row r="2268" spans="1:15" ht="15">
      <c r="A2268" s="31"/>
      <c r="B2268" s="31"/>
      <c r="C2268" s="31"/>
      <c r="D2268" s="31"/>
      <c r="E2268" s="31"/>
      <c r="F2268" s="31"/>
      <c r="G2268" s="31"/>
      <c r="H2268" s="31"/>
      <c r="I2268" s="31"/>
      <c r="J2268" s="31"/>
      <c r="K2268" s="31"/>
      <c r="L2268" s="31"/>
      <c r="M2268" s="31"/>
      <c r="N2268" s="31"/>
      <c r="O2268" s="31"/>
    </row>
    <row r="2269" spans="1:15" ht="15">
      <c r="A2269" s="31"/>
      <c r="B2269" s="31"/>
      <c r="C2269" s="31"/>
      <c r="D2269" s="31"/>
      <c r="E2269" s="31"/>
      <c r="F2269" s="31"/>
      <c r="G2269" s="31"/>
      <c r="H2269" s="31"/>
      <c r="I2269" s="31"/>
      <c r="J2269" s="31"/>
      <c r="K2269" s="31"/>
      <c r="L2269" s="31"/>
      <c r="M2269" s="31"/>
      <c r="N2269" s="31"/>
      <c r="O2269" s="31"/>
    </row>
    <row r="2270" spans="1:15" ht="15">
      <c r="A2270" s="31"/>
      <c r="B2270" s="31"/>
      <c r="C2270" s="31"/>
      <c r="D2270" s="31"/>
      <c r="E2270" s="31"/>
      <c r="F2270" s="31"/>
      <c r="G2270" s="31"/>
      <c r="H2270" s="31"/>
      <c r="I2270" s="31"/>
      <c r="J2270" s="31"/>
      <c r="K2270" s="31"/>
      <c r="L2270" s="31"/>
      <c r="M2270" s="31"/>
      <c r="N2270" s="31"/>
      <c r="O2270" s="31"/>
    </row>
    <row r="2271" spans="1:15" ht="15">
      <c r="A2271" s="31"/>
      <c r="B2271" s="31"/>
      <c r="C2271" s="31"/>
      <c r="D2271" s="31"/>
      <c r="E2271" s="31"/>
      <c r="F2271" s="31"/>
      <c r="G2271" s="31"/>
      <c r="H2271" s="31"/>
      <c r="I2271" s="31"/>
      <c r="J2271" s="31"/>
      <c r="K2271" s="31"/>
      <c r="L2271" s="31"/>
      <c r="M2271" s="31"/>
      <c r="N2271" s="31"/>
      <c r="O2271" s="31"/>
    </row>
    <row r="2272" spans="1:15" ht="15">
      <c r="A2272" s="31"/>
      <c r="B2272" s="31"/>
      <c r="C2272" s="31"/>
      <c r="D2272" s="31"/>
      <c r="E2272" s="31"/>
      <c r="F2272" s="31"/>
      <c r="G2272" s="31"/>
      <c r="H2272" s="31"/>
      <c r="I2272" s="31"/>
      <c r="J2272" s="31"/>
      <c r="K2272" s="31"/>
      <c r="L2272" s="31"/>
      <c r="M2272" s="31"/>
      <c r="N2272" s="31"/>
      <c r="O2272" s="31"/>
    </row>
    <row r="2273" spans="1:15" ht="15">
      <c r="A2273" s="31"/>
      <c r="B2273" s="31"/>
      <c r="C2273" s="31"/>
      <c r="D2273" s="31"/>
      <c r="E2273" s="31"/>
      <c r="F2273" s="31"/>
      <c r="G2273" s="31"/>
      <c r="H2273" s="31"/>
      <c r="I2273" s="31"/>
      <c r="J2273" s="31"/>
      <c r="K2273" s="31"/>
      <c r="L2273" s="31"/>
      <c r="M2273" s="31"/>
      <c r="N2273" s="31"/>
      <c r="O2273" s="31"/>
    </row>
    <row r="2274" spans="1:15" ht="15">
      <c r="A2274" s="3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</row>
    <row r="2275" spans="1:15" ht="15">
      <c r="A2275" s="31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</row>
    <row r="2276" spans="1:15" ht="15">
      <c r="A2276" s="31"/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</row>
    <row r="2277" spans="1:15" ht="15">
      <c r="A2277" s="31"/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</row>
    <row r="2278" spans="1:15" ht="15">
      <c r="A2278" s="31"/>
      <c r="B2278" s="31"/>
      <c r="C2278" s="31"/>
      <c r="D2278" s="31"/>
      <c r="E2278" s="31"/>
      <c r="F2278" s="31"/>
      <c r="G2278" s="31"/>
      <c r="H2278" s="31"/>
      <c r="I2278" s="31"/>
      <c r="J2278" s="31"/>
      <c r="K2278" s="31"/>
      <c r="L2278" s="31"/>
      <c r="M2278" s="31"/>
      <c r="N2278" s="31"/>
      <c r="O2278" s="31"/>
    </row>
    <row r="2279" spans="1:15" ht="15">
      <c r="A2279" s="31"/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</row>
    <row r="2280" spans="1:15" ht="15">
      <c r="A2280" s="31"/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</row>
    <row r="2281" spans="1:15" ht="15">
      <c r="A2281" s="31"/>
      <c r="B2281" s="31"/>
      <c r="C2281" s="31"/>
      <c r="D2281" s="31"/>
      <c r="E2281" s="31"/>
      <c r="F2281" s="31"/>
      <c r="G2281" s="31"/>
      <c r="H2281" s="31"/>
      <c r="I2281" s="31"/>
      <c r="J2281" s="31"/>
      <c r="K2281" s="31"/>
      <c r="L2281" s="31"/>
      <c r="M2281" s="31"/>
      <c r="N2281" s="31"/>
      <c r="O2281" s="31"/>
    </row>
    <row r="2282" spans="1:15" ht="15">
      <c r="A2282" s="31"/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</row>
    <row r="2283" spans="1:15" ht="15">
      <c r="A2283" s="31"/>
      <c r="B2283" s="31"/>
      <c r="C2283" s="31"/>
      <c r="D2283" s="31"/>
      <c r="E2283" s="31"/>
      <c r="F2283" s="31"/>
      <c r="G2283" s="31"/>
      <c r="H2283" s="31"/>
      <c r="I2283" s="31"/>
      <c r="J2283" s="31"/>
      <c r="K2283" s="31"/>
      <c r="L2283" s="31"/>
      <c r="M2283" s="31"/>
      <c r="N2283" s="31"/>
      <c r="O2283" s="31"/>
    </row>
    <row r="2284" spans="1:15" ht="15">
      <c r="A2284" s="3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</row>
    <row r="2285" spans="1:15" ht="15">
      <c r="A2285" s="3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</row>
    <row r="2286" spans="1:15" ht="15">
      <c r="A2286" s="31"/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</row>
    <row r="2287" spans="1:15" ht="15">
      <c r="A2287" s="31"/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</row>
    <row r="2288" spans="1:15" ht="15">
      <c r="A2288" s="31"/>
      <c r="B2288" s="31"/>
      <c r="C2288" s="31"/>
      <c r="D2288" s="31"/>
      <c r="E2288" s="31"/>
      <c r="F2288" s="31"/>
      <c r="G2288" s="31"/>
      <c r="H2288" s="31"/>
      <c r="I2288" s="31"/>
      <c r="J2288" s="31"/>
      <c r="K2288" s="31"/>
      <c r="L2288" s="31"/>
      <c r="M2288" s="31"/>
      <c r="N2288" s="31"/>
      <c r="O2288" s="31"/>
    </row>
    <row r="2289" spans="1:15" ht="15">
      <c r="A2289" s="31"/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</row>
    <row r="2290" spans="1:15" ht="15">
      <c r="A2290" s="31"/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</row>
    <row r="2291" spans="1:15" ht="15">
      <c r="A2291" s="31"/>
      <c r="B2291" s="31"/>
      <c r="C2291" s="31"/>
      <c r="D2291" s="31"/>
      <c r="E2291" s="31"/>
      <c r="F2291" s="31"/>
      <c r="G2291" s="31"/>
      <c r="H2291" s="31"/>
      <c r="I2291" s="31"/>
      <c r="J2291" s="31"/>
      <c r="K2291" s="31"/>
      <c r="L2291" s="31"/>
      <c r="M2291" s="31"/>
      <c r="N2291" s="31"/>
      <c r="O2291" s="31"/>
    </row>
    <row r="2292" spans="1:15" ht="15">
      <c r="A2292" s="31"/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</row>
    <row r="2293" spans="1:15" ht="15">
      <c r="A2293" s="31"/>
      <c r="B2293" s="31"/>
      <c r="C2293" s="31"/>
      <c r="D2293" s="31"/>
      <c r="E2293" s="31"/>
      <c r="F2293" s="31"/>
      <c r="G2293" s="31"/>
      <c r="H2293" s="31"/>
      <c r="I2293" s="31"/>
      <c r="J2293" s="31"/>
      <c r="K2293" s="31"/>
      <c r="L2293" s="31"/>
      <c r="M2293" s="31"/>
      <c r="N2293" s="31"/>
      <c r="O2293" s="31"/>
    </row>
    <row r="2294" spans="1:15" ht="15">
      <c r="A2294" s="3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</row>
    <row r="2295" spans="1:15" ht="15">
      <c r="A2295" s="3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</row>
    <row r="2296" spans="1:15" ht="15">
      <c r="A2296" s="31"/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</row>
    <row r="2297" spans="1:15" ht="15">
      <c r="A2297" s="31"/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</row>
    <row r="2298" spans="1:15" ht="15">
      <c r="A2298" s="31"/>
      <c r="B2298" s="31"/>
      <c r="C2298" s="31"/>
      <c r="D2298" s="31"/>
      <c r="E2298" s="31"/>
      <c r="F2298" s="31"/>
      <c r="G2298" s="31"/>
      <c r="H2298" s="31"/>
      <c r="I2298" s="31"/>
      <c r="J2298" s="31"/>
      <c r="K2298" s="31"/>
      <c r="L2298" s="31"/>
      <c r="M2298" s="31"/>
      <c r="N2298" s="31"/>
      <c r="O2298" s="31"/>
    </row>
    <row r="2299" spans="1:15" ht="15">
      <c r="A2299" s="31"/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</row>
    <row r="2300" spans="1:15" ht="15">
      <c r="A2300" s="31"/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</row>
    <row r="2301" spans="1:15" ht="15">
      <c r="A2301" s="31"/>
      <c r="B2301" s="31"/>
      <c r="C2301" s="31"/>
      <c r="D2301" s="31"/>
      <c r="E2301" s="31"/>
      <c r="F2301" s="31"/>
      <c r="G2301" s="31"/>
      <c r="H2301" s="31"/>
      <c r="I2301" s="31"/>
      <c r="J2301" s="31"/>
      <c r="K2301" s="31"/>
      <c r="L2301" s="31"/>
      <c r="M2301" s="31"/>
      <c r="N2301" s="31"/>
      <c r="O2301" s="31"/>
    </row>
    <row r="2302" spans="1:15" ht="15">
      <c r="A2302" s="31"/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</row>
    <row r="2303" spans="1:15" ht="15">
      <c r="A2303" s="31"/>
      <c r="B2303" s="31"/>
      <c r="C2303" s="31"/>
      <c r="D2303" s="31"/>
      <c r="E2303" s="31"/>
      <c r="F2303" s="31"/>
      <c r="G2303" s="31"/>
      <c r="H2303" s="31"/>
      <c r="I2303" s="31"/>
      <c r="J2303" s="31"/>
      <c r="K2303" s="31"/>
      <c r="L2303" s="31"/>
      <c r="M2303" s="31"/>
      <c r="N2303" s="31"/>
      <c r="O2303" s="31"/>
    </row>
    <row r="2304" spans="1:15" ht="15">
      <c r="A2304" s="3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</row>
    <row r="2305" spans="1:15" ht="15">
      <c r="A2305" s="3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</row>
    <row r="2306" spans="1:15" ht="15">
      <c r="A2306" s="31"/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</row>
    <row r="2307" spans="1:15" ht="15">
      <c r="A2307" s="31"/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</row>
    <row r="2308" spans="1:15" ht="15">
      <c r="A2308" s="31"/>
      <c r="B2308" s="31"/>
      <c r="C2308" s="31"/>
      <c r="D2308" s="31"/>
      <c r="E2308" s="31"/>
      <c r="F2308" s="31"/>
      <c r="G2308" s="31"/>
      <c r="H2308" s="31"/>
      <c r="I2308" s="31"/>
      <c r="J2308" s="31"/>
      <c r="K2308" s="31"/>
      <c r="L2308" s="31"/>
      <c r="M2308" s="31"/>
      <c r="N2308" s="31"/>
      <c r="O2308" s="31"/>
    </row>
    <row r="2309" spans="1:15" ht="15">
      <c r="A2309" s="31"/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</row>
    <row r="2310" spans="1:15" ht="15">
      <c r="A2310" s="31"/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</row>
    <row r="2311" spans="1:15" ht="15">
      <c r="A2311" s="31"/>
      <c r="B2311" s="31"/>
      <c r="C2311" s="31"/>
      <c r="D2311" s="31"/>
      <c r="E2311" s="31"/>
      <c r="F2311" s="31"/>
      <c r="G2311" s="31"/>
      <c r="H2311" s="31"/>
      <c r="I2311" s="31"/>
      <c r="J2311" s="31"/>
      <c r="K2311" s="31"/>
      <c r="L2311" s="31"/>
      <c r="M2311" s="31"/>
      <c r="N2311" s="31"/>
      <c r="O2311" s="31"/>
    </row>
    <row r="2312" spans="1:15" ht="15">
      <c r="A2312" s="31"/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</row>
    <row r="2313" spans="1:15" ht="15">
      <c r="A2313" s="31"/>
      <c r="B2313" s="31"/>
      <c r="C2313" s="31"/>
      <c r="D2313" s="31"/>
      <c r="E2313" s="31"/>
      <c r="F2313" s="31"/>
      <c r="G2313" s="31"/>
      <c r="H2313" s="31"/>
      <c r="I2313" s="31"/>
      <c r="J2313" s="31"/>
      <c r="K2313" s="31"/>
      <c r="L2313" s="31"/>
      <c r="M2313" s="31"/>
      <c r="N2313" s="31"/>
      <c r="O2313" s="31"/>
    </row>
    <row r="2314" spans="1:15" ht="15">
      <c r="A2314" s="3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</row>
    <row r="2315" spans="1:15" ht="15">
      <c r="A2315" s="3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</row>
    <row r="2316" spans="1:15" ht="15">
      <c r="A2316" s="31"/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</row>
    <row r="2317" spans="1:15" ht="15">
      <c r="A2317" s="31"/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</row>
    <row r="2318" spans="1:15" ht="15">
      <c r="A2318" s="31"/>
      <c r="B2318" s="31"/>
      <c r="C2318" s="31"/>
      <c r="D2318" s="31"/>
      <c r="E2318" s="31"/>
      <c r="F2318" s="31"/>
      <c r="G2318" s="31"/>
      <c r="H2318" s="31"/>
      <c r="I2318" s="31"/>
      <c r="J2318" s="31"/>
      <c r="K2318" s="31"/>
      <c r="L2318" s="31"/>
      <c r="M2318" s="31"/>
      <c r="N2318" s="31"/>
      <c r="O2318" s="31"/>
    </row>
    <row r="2319" spans="1:15" ht="15">
      <c r="A2319" s="31"/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</row>
    <row r="2320" spans="1:15" ht="15">
      <c r="A2320" s="31"/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</row>
    <row r="2321" spans="1:15" ht="15">
      <c r="A2321" s="31"/>
      <c r="B2321" s="31"/>
      <c r="C2321" s="31"/>
      <c r="D2321" s="31"/>
      <c r="E2321" s="31"/>
      <c r="F2321" s="31"/>
      <c r="G2321" s="31"/>
      <c r="H2321" s="31"/>
      <c r="I2321" s="31"/>
      <c r="J2321" s="31"/>
      <c r="K2321" s="31"/>
      <c r="L2321" s="31"/>
      <c r="M2321" s="31"/>
      <c r="N2321" s="31"/>
      <c r="O2321" s="31"/>
    </row>
    <row r="2322" spans="1:15" ht="15">
      <c r="A2322" s="31"/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</row>
    <row r="2323" spans="1:15" ht="15">
      <c r="A2323" s="31"/>
      <c r="B2323" s="31"/>
      <c r="C2323" s="31"/>
      <c r="D2323" s="31"/>
      <c r="E2323" s="31"/>
      <c r="F2323" s="31"/>
      <c r="G2323" s="31"/>
      <c r="H2323" s="31"/>
      <c r="I2323" s="31"/>
      <c r="J2323" s="31"/>
      <c r="K2323" s="31"/>
      <c r="L2323" s="31"/>
      <c r="M2323" s="31"/>
      <c r="N2323" s="31"/>
      <c r="O2323" s="31"/>
    </row>
    <row r="2324" spans="1:15" ht="15">
      <c r="A2324" s="3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</row>
    <row r="2325" spans="1:15" ht="15">
      <c r="A2325" s="3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</row>
    <row r="2326" spans="1:15" ht="15">
      <c r="A2326" s="31"/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</row>
    <row r="2327" spans="1:15" ht="15">
      <c r="A2327" s="31"/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</row>
    <row r="2328" spans="1:15" ht="15">
      <c r="A2328" s="31"/>
      <c r="B2328" s="31"/>
      <c r="C2328" s="31"/>
      <c r="D2328" s="31"/>
      <c r="E2328" s="31"/>
      <c r="F2328" s="31"/>
      <c r="G2328" s="31"/>
      <c r="H2328" s="31"/>
      <c r="I2328" s="31"/>
      <c r="J2328" s="31"/>
      <c r="K2328" s="31"/>
      <c r="L2328" s="31"/>
      <c r="M2328" s="31"/>
      <c r="N2328" s="31"/>
      <c r="O2328" s="31"/>
    </row>
    <row r="2329" spans="1:15" ht="15">
      <c r="A2329" s="31"/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</row>
    <row r="2330" spans="1:15" ht="15">
      <c r="A2330" s="31"/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</row>
    <row r="2331" spans="1:15" ht="15">
      <c r="A2331" s="31"/>
      <c r="B2331" s="31"/>
      <c r="C2331" s="31"/>
      <c r="D2331" s="31"/>
      <c r="E2331" s="31"/>
      <c r="F2331" s="31"/>
      <c r="G2331" s="31"/>
      <c r="H2331" s="31"/>
      <c r="I2331" s="31"/>
      <c r="J2331" s="31"/>
      <c r="K2331" s="31"/>
      <c r="L2331" s="31"/>
      <c r="M2331" s="31"/>
      <c r="N2331" s="31"/>
      <c r="O2331" s="31"/>
    </row>
    <row r="2332" spans="1:15" ht="15">
      <c r="A2332" s="31"/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</row>
    <row r="2333" spans="1:15" ht="15">
      <c r="A2333" s="31"/>
      <c r="B2333" s="31"/>
      <c r="C2333" s="31"/>
      <c r="D2333" s="31"/>
      <c r="E2333" s="31"/>
      <c r="F2333" s="31"/>
      <c r="G2333" s="31"/>
      <c r="H2333" s="31"/>
      <c r="I2333" s="31"/>
      <c r="J2333" s="31"/>
      <c r="K2333" s="31"/>
      <c r="L2333" s="31"/>
      <c r="M2333" s="31"/>
      <c r="N2333" s="31"/>
      <c r="O2333" s="31"/>
    </row>
    <row r="2334" spans="1:15" ht="15">
      <c r="A2334" s="31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</row>
    <row r="2335" spans="1:15" ht="15">
      <c r="A2335" s="31"/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</row>
    <row r="2336" spans="1:15" ht="15">
      <c r="A2336" s="31"/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</row>
    <row r="2337" spans="1:15" ht="15">
      <c r="A2337" s="31"/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</row>
    <row r="2338" spans="1:15" ht="15">
      <c r="A2338" s="31"/>
      <c r="B2338" s="31"/>
      <c r="C2338" s="31"/>
      <c r="D2338" s="31"/>
      <c r="E2338" s="31"/>
      <c r="F2338" s="31"/>
      <c r="G2338" s="31"/>
      <c r="H2338" s="31"/>
      <c r="I2338" s="31"/>
      <c r="J2338" s="31"/>
      <c r="K2338" s="31"/>
      <c r="L2338" s="31"/>
      <c r="M2338" s="31"/>
      <c r="N2338" s="31"/>
      <c r="O2338" s="31"/>
    </row>
    <row r="2339" spans="1:15" ht="15">
      <c r="A2339" s="31"/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</row>
    <row r="2340" spans="1:15" ht="15">
      <c r="A2340" s="31"/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</row>
    <row r="2341" spans="1:15" ht="15">
      <c r="A2341" s="31"/>
      <c r="B2341" s="31"/>
      <c r="C2341" s="31"/>
      <c r="D2341" s="31"/>
      <c r="E2341" s="31"/>
      <c r="F2341" s="31"/>
      <c r="G2341" s="31"/>
      <c r="H2341" s="31"/>
      <c r="I2341" s="31"/>
      <c r="J2341" s="31"/>
      <c r="K2341" s="31"/>
      <c r="L2341" s="31"/>
      <c r="M2341" s="31"/>
      <c r="N2341" s="31"/>
      <c r="O2341" s="31"/>
    </row>
    <row r="2342" spans="1:15" ht="15">
      <c r="A2342" s="31"/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</row>
    <row r="2343" spans="1:15" ht="15">
      <c r="A2343" s="31"/>
      <c r="B2343" s="31"/>
      <c r="C2343" s="31"/>
      <c r="D2343" s="31"/>
      <c r="E2343" s="31"/>
      <c r="F2343" s="31"/>
      <c r="G2343" s="31"/>
      <c r="H2343" s="31"/>
      <c r="I2343" s="31"/>
      <c r="J2343" s="31"/>
      <c r="K2343" s="31"/>
      <c r="L2343" s="31"/>
      <c r="M2343" s="31"/>
      <c r="N2343" s="31"/>
      <c r="O2343" s="31"/>
    </row>
    <row r="2344" spans="1:15" ht="15">
      <c r="A2344" s="31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</row>
    <row r="2345" spans="1:15" ht="15">
      <c r="A2345" s="31"/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</row>
    <row r="2346" spans="1:15" ht="15">
      <c r="A2346" s="31"/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</row>
    <row r="2347" spans="1:15" ht="15">
      <c r="A2347" s="31"/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</row>
    <row r="2348" spans="1:15" ht="15">
      <c r="A2348" s="31"/>
      <c r="B2348" s="31"/>
      <c r="C2348" s="31"/>
      <c r="D2348" s="31"/>
      <c r="E2348" s="31"/>
      <c r="F2348" s="31"/>
      <c r="G2348" s="31"/>
      <c r="H2348" s="31"/>
      <c r="I2348" s="31"/>
      <c r="J2348" s="31"/>
      <c r="K2348" s="31"/>
      <c r="L2348" s="31"/>
      <c r="M2348" s="31"/>
      <c r="N2348" s="31"/>
      <c r="O2348" s="31"/>
    </row>
    <row r="2349" spans="1:15" ht="15">
      <c r="A2349" s="31"/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</row>
    <row r="2350" spans="1:15" ht="15">
      <c r="A2350" s="31"/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</row>
    <row r="2351" spans="1:15" ht="15">
      <c r="A2351" s="31"/>
      <c r="B2351" s="31"/>
      <c r="C2351" s="31"/>
      <c r="D2351" s="31"/>
      <c r="E2351" s="31"/>
      <c r="F2351" s="31"/>
      <c r="G2351" s="31"/>
      <c r="H2351" s="31"/>
      <c r="I2351" s="31"/>
      <c r="J2351" s="31"/>
      <c r="K2351" s="31"/>
      <c r="L2351" s="31"/>
      <c r="M2351" s="31"/>
      <c r="N2351" s="31"/>
      <c r="O2351" s="31"/>
    </row>
    <row r="2352" spans="1:15" ht="15">
      <c r="A2352" s="31"/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</row>
    <row r="2353" spans="1:15" ht="15">
      <c r="A2353" s="31"/>
      <c r="B2353" s="31"/>
      <c r="C2353" s="31"/>
      <c r="D2353" s="31"/>
      <c r="E2353" s="31"/>
      <c r="F2353" s="31"/>
      <c r="G2353" s="31"/>
      <c r="H2353" s="31"/>
      <c r="I2353" s="31"/>
      <c r="J2353" s="31"/>
      <c r="K2353" s="31"/>
      <c r="L2353" s="31"/>
      <c r="M2353" s="31"/>
      <c r="N2353" s="31"/>
      <c r="O2353" s="31"/>
    </row>
    <row r="2354" spans="1:15" ht="15">
      <c r="A2354" s="31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</row>
    <row r="2355" spans="1:15" ht="15">
      <c r="A2355" s="31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</row>
    <row r="2356" spans="1:15" ht="15">
      <c r="A2356" s="31"/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</row>
    <row r="2357" spans="1:15" ht="15">
      <c r="A2357" s="31"/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</row>
    <row r="2358" spans="1:15" ht="15">
      <c r="A2358" s="31"/>
      <c r="B2358" s="31"/>
      <c r="C2358" s="31"/>
      <c r="D2358" s="31"/>
      <c r="E2358" s="31"/>
      <c r="F2358" s="31"/>
      <c r="G2358" s="31"/>
      <c r="H2358" s="31"/>
      <c r="I2358" s="31"/>
      <c r="J2358" s="31"/>
      <c r="K2358" s="31"/>
      <c r="L2358" s="31"/>
      <c r="M2358" s="31"/>
      <c r="N2358" s="31"/>
      <c r="O2358" s="31"/>
    </row>
    <row r="2359" spans="1:15" ht="15">
      <c r="A2359" s="31"/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</row>
    <row r="2360" spans="1:15" ht="15">
      <c r="A2360" s="31"/>
      <c r="B2360" s="31"/>
      <c r="C2360" s="31"/>
      <c r="D2360" s="31"/>
      <c r="E2360" s="31"/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</row>
    <row r="2361" spans="1:15" ht="15">
      <c r="A2361" s="31"/>
      <c r="B2361" s="31"/>
      <c r="C2361" s="31"/>
      <c r="D2361" s="31"/>
      <c r="E2361" s="31"/>
      <c r="F2361" s="31"/>
      <c r="G2361" s="31"/>
      <c r="H2361" s="31"/>
      <c r="I2361" s="31"/>
      <c r="J2361" s="31"/>
      <c r="K2361" s="31"/>
      <c r="L2361" s="31"/>
      <c r="M2361" s="31"/>
      <c r="N2361" s="31"/>
      <c r="O2361" s="31"/>
    </row>
    <row r="2362" spans="1:15" ht="15">
      <c r="A2362" s="31"/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</row>
    <row r="2363" spans="1:15" ht="15">
      <c r="A2363" s="31"/>
      <c r="B2363" s="31"/>
      <c r="C2363" s="31"/>
      <c r="D2363" s="31"/>
      <c r="E2363" s="31"/>
      <c r="F2363" s="31"/>
      <c r="G2363" s="31"/>
      <c r="H2363" s="31"/>
      <c r="I2363" s="31"/>
      <c r="J2363" s="31"/>
      <c r="K2363" s="31"/>
      <c r="L2363" s="31"/>
      <c r="M2363" s="31"/>
      <c r="N2363" s="31"/>
      <c r="O2363" s="31"/>
    </row>
    <row r="2364" spans="1:15" ht="15">
      <c r="A2364" s="31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</row>
    <row r="2365" spans="1:15" ht="15">
      <c r="A2365" s="31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</row>
    <row r="2366" spans="1:15" ht="15">
      <c r="A2366" s="31"/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</row>
    <row r="2367" spans="1:15" ht="15">
      <c r="A2367" s="31"/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</row>
    <row r="2368" spans="1:15" ht="15">
      <c r="A2368" s="31"/>
      <c r="B2368" s="31"/>
      <c r="C2368" s="31"/>
      <c r="D2368" s="31"/>
      <c r="E2368" s="31"/>
      <c r="F2368" s="31"/>
      <c r="G2368" s="31"/>
      <c r="H2368" s="31"/>
      <c r="I2368" s="31"/>
      <c r="J2368" s="31"/>
      <c r="K2368" s="31"/>
      <c r="L2368" s="31"/>
      <c r="M2368" s="31"/>
      <c r="N2368" s="31"/>
      <c r="O2368" s="31"/>
    </row>
    <row r="2369" spans="1:15" ht="15">
      <c r="A2369" s="31"/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</row>
    <row r="2370" spans="1:15" ht="15">
      <c r="A2370" s="31"/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</row>
    <row r="2371" spans="1:15" ht="15">
      <c r="A2371" s="31"/>
      <c r="B2371" s="31"/>
      <c r="C2371" s="31"/>
      <c r="D2371" s="31"/>
      <c r="E2371" s="31"/>
      <c r="F2371" s="31"/>
      <c r="G2371" s="31"/>
      <c r="H2371" s="31"/>
      <c r="I2371" s="31"/>
      <c r="J2371" s="31"/>
      <c r="K2371" s="31"/>
      <c r="L2371" s="31"/>
      <c r="M2371" s="31"/>
      <c r="N2371" s="31"/>
      <c r="O2371" s="31"/>
    </row>
    <row r="2372" spans="1:15" ht="15">
      <c r="A2372" s="31"/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</row>
    <row r="2373" spans="1:15" ht="15">
      <c r="A2373" s="31"/>
      <c r="B2373" s="31"/>
      <c r="C2373" s="31"/>
      <c r="D2373" s="31"/>
      <c r="E2373" s="31"/>
      <c r="F2373" s="31"/>
      <c r="G2373" s="31"/>
      <c r="H2373" s="31"/>
      <c r="I2373" s="31"/>
      <c r="J2373" s="31"/>
      <c r="K2373" s="31"/>
      <c r="L2373" s="31"/>
      <c r="M2373" s="31"/>
      <c r="N2373" s="31"/>
      <c r="O2373" s="31"/>
    </row>
    <row r="2374" spans="1:15" ht="15">
      <c r="A2374" s="31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</row>
    <row r="2375" spans="1:15" ht="15">
      <c r="A2375" s="31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</row>
    <row r="2376" spans="1:15" ht="15">
      <c r="A2376" s="31"/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</row>
    <row r="2377" spans="1:15" ht="15">
      <c r="A2377" s="31"/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</row>
    <row r="2378" spans="1:15" ht="15">
      <c r="A2378" s="31"/>
      <c r="B2378" s="31"/>
      <c r="C2378" s="31"/>
      <c r="D2378" s="31"/>
      <c r="E2378" s="31"/>
      <c r="F2378" s="31"/>
      <c r="G2378" s="31"/>
      <c r="H2378" s="31"/>
      <c r="I2378" s="31"/>
      <c r="J2378" s="31"/>
      <c r="K2378" s="31"/>
      <c r="L2378" s="31"/>
      <c r="M2378" s="31"/>
      <c r="N2378" s="31"/>
      <c r="O2378" s="31"/>
    </row>
    <row r="2379" spans="1:15" ht="15">
      <c r="A2379" s="31"/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</row>
    <row r="2380" spans="1:15" ht="15">
      <c r="A2380" s="31"/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</row>
    <row r="2381" spans="1:15" ht="15">
      <c r="A2381" s="31"/>
      <c r="B2381" s="31"/>
      <c r="C2381" s="31"/>
      <c r="D2381" s="31"/>
      <c r="E2381" s="31"/>
      <c r="F2381" s="31"/>
      <c r="G2381" s="31"/>
      <c r="H2381" s="31"/>
      <c r="I2381" s="31"/>
      <c r="J2381" s="31"/>
      <c r="K2381" s="31"/>
      <c r="L2381" s="31"/>
      <c r="M2381" s="31"/>
      <c r="N2381" s="31"/>
      <c r="O2381" s="31"/>
    </row>
    <row r="2382" spans="1:15" ht="15">
      <c r="A2382" s="31"/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</row>
    <row r="2383" spans="1:15" ht="15">
      <c r="A2383" s="31"/>
      <c r="B2383" s="31"/>
      <c r="C2383" s="31"/>
      <c r="D2383" s="31"/>
      <c r="E2383" s="31"/>
      <c r="F2383" s="31"/>
      <c r="G2383" s="31"/>
      <c r="H2383" s="31"/>
      <c r="I2383" s="31"/>
      <c r="J2383" s="31"/>
      <c r="K2383" s="31"/>
      <c r="L2383" s="31"/>
      <c r="M2383" s="31"/>
      <c r="N2383" s="31"/>
      <c r="O2383" s="31"/>
    </row>
    <row r="2384" spans="1:15" ht="15">
      <c r="A2384" s="31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</row>
    <row r="2385" spans="1:15" ht="15">
      <c r="A2385" s="31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</row>
    <row r="2386" spans="1:15" ht="15">
      <c r="A2386" s="31"/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</row>
    <row r="2387" spans="1:15" ht="15">
      <c r="A2387" s="31"/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</row>
    <row r="2388" spans="1:15" ht="15">
      <c r="A2388" s="31"/>
      <c r="B2388" s="31"/>
      <c r="C2388" s="31"/>
      <c r="D2388" s="31"/>
      <c r="E2388" s="31"/>
      <c r="F2388" s="31"/>
      <c r="G2388" s="31"/>
      <c r="H2388" s="31"/>
      <c r="I2388" s="31"/>
      <c r="J2388" s="31"/>
      <c r="K2388" s="31"/>
      <c r="L2388" s="31"/>
      <c r="M2388" s="31"/>
      <c r="N2388" s="31"/>
      <c r="O2388" s="31"/>
    </row>
    <row r="2389" spans="1:15" ht="15">
      <c r="A2389" s="31"/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</row>
    <row r="2390" spans="1:15" ht="15">
      <c r="A2390" s="31"/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</row>
    <row r="2391" spans="1:15" ht="15">
      <c r="A2391" s="31"/>
      <c r="B2391" s="31"/>
      <c r="C2391" s="31"/>
      <c r="D2391" s="31"/>
      <c r="E2391" s="31"/>
      <c r="F2391" s="31"/>
      <c r="G2391" s="31"/>
      <c r="H2391" s="31"/>
      <c r="I2391" s="31"/>
      <c r="J2391" s="31"/>
      <c r="K2391" s="31"/>
      <c r="L2391" s="31"/>
      <c r="M2391" s="31"/>
      <c r="N2391" s="31"/>
      <c r="O2391" s="31"/>
    </row>
    <row r="2392" spans="1:15" ht="15">
      <c r="A2392" s="31"/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</row>
    <row r="2393" spans="1:15" ht="15">
      <c r="A2393" s="31"/>
      <c r="B2393" s="31"/>
      <c r="C2393" s="31"/>
      <c r="D2393" s="31"/>
      <c r="E2393" s="31"/>
      <c r="F2393" s="31"/>
      <c r="G2393" s="31"/>
      <c r="H2393" s="31"/>
      <c r="I2393" s="31"/>
      <c r="J2393" s="31"/>
      <c r="K2393" s="31"/>
      <c r="L2393" s="31"/>
      <c r="M2393" s="31"/>
      <c r="N2393" s="31"/>
      <c r="O2393" s="31"/>
    </row>
    <row r="2394" spans="1:15" ht="15">
      <c r="A2394" s="31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</row>
    <row r="2395" spans="1:15" ht="15">
      <c r="A2395" s="31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</row>
    <row r="2396" spans="1:15" ht="15">
      <c r="A2396" s="31"/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</row>
    <row r="2397" spans="1:15" ht="15">
      <c r="A2397" s="31"/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</row>
    <row r="2398" spans="1:15" ht="15">
      <c r="A2398" s="31"/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</row>
    <row r="2399" spans="1:15" ht="15">
      <c r="A2399" s="31"/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</row>
    <row r="2400" spans="1:15" ht="15">
      <c r="A2400" s="31"/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</row>
    <row r="2401" spans="1:15" ht="15">
      <c r="A2401" s="31"/>
      <c r="B2401" s="31"/>
      <c r="C2401" s="31"/>
      <c r="D2401" s="31"/>
      <c r="E2401" s="31"/>
      <c r="F2401" s="31"/>
      <c r="G2401" s="31"/>
      <c r="H2401" s="31"/>
      <c r="I2401" s="31"/>
      <c r="J2401" s="31"/>
      <c r="K2401" s="31"/>
      <c r="L2401" s="31"/>
      <c r="M2401" s="31"/>
      <c r="N2401" s="31"/>
      <c r="O2401" s="31"/>
    </row>
    <row r="2402" spans="1:15" ht="15">
      <c r="A2402" s="31"/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</row>
    <row r="2403" spans="1:15" ht="15">
      <c r="A2403" s="31"/>
      <c r="B2403" s="31"/>
      <c r="C2403" s="31"/>
      <c r="D2403" s="31"/>
      <c r="E2403" s="31"/>
      <c r="F2403" s="31"/>
      <c r="G2403" s="31"/>
      <c r="H2403" s="31"/>
      <c r="I2403" s="31"/>
      <c r="J2403" s="31"/>
      <c r="K2403" s="31"/>
      <c r="L2403" s="31"/>
      <c r="M2403" s="31"/>
      <c r="N2403" s="31"/>
      <c r="O2403" s="31"/>
    </row>
    <row r="2404" spans="1:15" ht="15">
      <c r="A2404" s="31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</row>
    <row r="2405" spans="1:15" ht="15">
      <c r="A2405" s="31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</row>
    <row r="2406" spans="1:15" ht="15">
      <c r="A2406" s="31"/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</row>
    <row r="2407" spans="1:15" ht="15">
      <c r="A2407" s="31"/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</row>
    <row r="2408" spans="1:15" ht="15">
      <c r="A2408" s="31"/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</row>
    <row r="2409" spans="1:15" ht="15">
      <c r="A2409" s="31"/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</row>
    <row r="2410" spans="1:15" ht="15">
      <c r="A2410" s="31"/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</row>
    <row r="2411" spans="1:15" ht="15">
      <c r="A2411" s="31"/>
      <c r="B2411" s="31"/>
      <c r="C2411" s="31"/>
      <c r="D2411" s="31"/>
      <c r="E2411" s="31"/>
      <c r="F2411" s="31"/>
      <c r="G2411" s="31"/>
      <c r="H2411" s="31"/>
      <c r="I2411" s="31"/>
      <c r="J2411" s="31"/>
      <c r="K2411" s="31"/>
      <c r="L2411" s="31"/>
      <c r="M2411" s="31"/>
      <c r="N2411" s="31"/>
      <c r="O2411" s="31"/>
    </row>
    <row r="2412" spans="1:15" ht="15">
      <c r="A2412" s="31"/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</row>
    <row r="2413" spans="1:15" ht="15">
      <c r="A2413" s="31"/>
      <c r="B2413" s="31"/>
      <c r="C2413" s="31"/>
      <c r="D2413" s="31"/>
      <c r="E2413" s="31"/>
      <c r="F2413" s="31"/>
      <c r="G2413" s="31"/>
      <c r="H2413" s="31"/>
      <c r="I2413" s="31"/>
      <c r="J2413" s="31"/>
      <c r="K2413" s="31"/>
      <c r="L2413" s="31"/>
      <c r="M2413" s="31"/>
      <c r="N2413" s="31"/>
      <c r="O2413" s="31"/>
    </row>
    <row r="2414" spans="1:15" ht="15">
      <c r="A2414" s="31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</row>
    <row r="2415" spans="1:15" ht="15">
      <c r="A2415" s="31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</row>
    <row r="2416" spans="1:15" ht="15">
      <c r="A2416" s="31"/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</row>
    <row r="2417" spans="1:15" ht="15">
      <c r="A2417" s="31"/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</row>
    <row r="2418" spans="1:15" ht="15">
      <c r="A2418" s="31"/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</row>
    <row r="2419" spans="1:15" ht="15">
      <c r="A2419" s="31"/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</row>
    <row r="2420" spans="1:15" ht="15">
      <c r="A2420" s="31"/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</row>
    <row r="2421" spans="1:15" ht="15">
      <c r="A2421" s="31"/>
      <c r="B2421" s="31"/>
      <c r="C2421" s="31"/>
      <c r="D2421" s="31"/>
      <c r="E2421" s="31"/>
      <c r="F2421" s="31"/>
      <c r="G2421" s="31"/>
      <c r="H2421" s="31"/>
      <c r="I2421" s="31"/>
      <c r="J2421" s="31"/>
      <c r="K2421" s="31"/>
      <c r="L2421" s="31"/>
      <c r="M2421" s="31"/>
      <c r="N2421" s="31"/>
      <c r="O2421" s="31"/>
    </row>
    <row r="2422" spans="1:15" ht="15">
      <c r="A2422" s="31"/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</row>
    <row r="2423" spans="1:15" ht="15">
      <c r="A2423" s="31"/>
      <c r="B2423" s="31"/>
      <c r="C2423" s="31"/>
      <c r="D2423" s="31"/>
      <c r="E2423" s="31"/>
      <c r="F2423" s="31"/>
      <c r="G2423" s="31"/>
      <c r="H2423" s="31"/>
      <c r="I2423" s="31"/>
      <c r="J2423" s="31"/>
      <c r="K2423" s="31"/>
      <c r="L2423" s="31"/>
      <c r="M2423" s="31"/>
      <c r="N2423" s="31"/>
      <c r="O2423" s="31"/>
    </row>
    <row r="2424" spans="1:15" ht="15">
      <c r="A2424" s="31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</row>
    <row r="2425" spans="1:15" ht="15">
      <c r="A2425" s="31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</row>
    <row r="2426" spans="1:15" ht="15">
      <c r="A2426" s="31"/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</row>
    <row r="2427" spans="1:15" ht="15">
      <c r="A2427" s="31"/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</row>
    <row r="2428" spans="1:15" ht="15">
      <c r="A2428" s="31"/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</row>
    <row r="2429" spans="1:15" ht="15">
      <c r="A2429" s="31"/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</row>
    <row r="2430" spans="1:15" ht="15">
      <c r="A2430" s="31"/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</row>
    <row r="2431" spans="1:15" ht="15">
      <c r="A2431" s="31"/>
      <c r="B2431" s="31"/>
      <c r="C2431" s="31"/>
      <c r="D2431" s="31"/>
      <c r="E2431" s="31"/>
      <c r="F2431" s="31"/>
      <c r="G2431" s="31"/>
      <c r="H2431" s="31"/>
      <c r="I2431" s="31"/>
      <c r="J2431" s="31"/>
      <c r="K2431" s="31"/>
      <c r="L2431" s="31"/>
      <c r="M2431" s="31"/>
      <c r="N2431" s="31"/>
      <c r="O2431" s="31"/>
    </row>
    <row r="2432" spans="1:15" ht="15">
      <c r="A2432" s="31"/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</row>
    <row r="2433" spans="1:15" ht="15">
      <c r="A2433" s="31"/>
      <c r="B2433" s="31"/>
      <c r="C2433" s="31"/>
      <c r="D2433" s="31"/>
      <c r="E2433" s="31"/>
      <c r="F2433" s="31"/>
      <c r="G2433" s="31"/>
      <c r="H2433" s="31"/>
      <c r="I2433" s="31"/>
      <c r="J2433" s="31"/>
      <c r="K2433" s="31"/>
      <c r="L2433" s="31"/>
      <c r="M2433" s="31"/>
      <c r="N2433" s="31"/>
      <c r="O2433" s="31"/>
    </row>
    <row r="2434" spans="1:15" ht="15">
      <c r="A2434" s="31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</row>
    <row r="2435" spans="1:15" ht="15">
      <c r="A2435" s="31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</row>
    <row r="2436" spans="1:15" ht="15">
      <c r="A2436" s="31"/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</row>
    <row r="2437" spans="1:15" ht="15">
      <c r="A2437" s="31"/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</row>
    <row r="2438" spans="1:15" ht="15">
      <c r="A2438" s="31"/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</row>
    <row r="2439" spans="1:15" ht="15">
      <c r="A2439" s="31"/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</row>
    <row r="2440" spans="1:15" ht="15">
      <c r="A2440" s="31"/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</row>
    <row r="2441" spans="1:15" ht="15">
      <c r="A2441" s="31"/>
      <c r="B2441" s="31"/>
      <c r="C2441" s="31"/>
      <c r="D2441" s="31"/>
      <c r="E2441" s="31"/>
      <c r="F2441" s="31"/>
      <c r="G2441" s="31"/>
      <c r="H2441" s="31"/>
      <c r="I2441" s="31"/>
      <c r="J2441" s="31"/>
      <c r="K2441" s="31"/>
      <c r="L2441" s="31"/>
      <c r="M2441" s="31"/>
      <c r="N2441" s="31"/>
      <c r="O2441" s="31"/>
    </row>
    <row r="2442" spans="1:15" ht="15">
      <c r="A2442" s="31"/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</row>
    <row r="2443" spans="1:15" ht="15">
      <c r="A2443" s="31"/>
      <c r="B2443" s="31"/>
      <c r="C2443" s="31"/>
      <c r="D2443" s="31"/>
      <c r="E2443" s="31"/>
      <c r="F2443" s="31"/>
      <c r="G2443" s="31"/>
      <c r="H2443" s="31"/>
      <c r="I2443" s="31"/>
      <c r="J2443" s="31"/>
      <c r="K2443" s="31"/>
      <c r="L2443" s="31"/>
      <c r="M2443" s="31"/>
      <c r="N2443" s="31"/>
      <c r="O2443" s="31"/>
    </row>
    <row r="2444" spans="1:15" ht="15">
      <c r="A2444" s="31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</row>
    <row r="2445" spans="1:15" ht="15">
      <c r="A2445" s="31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</row>
    <row r="2446" spans="1:15" ht="15">
      <c r="A2446" s="31"/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</row>
    <row r="2447" spans="1:15" ht="15">
      <c r="A2447" s="31"/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</row>
    <row r="2448" spans="1:15" ht="15">
      <c r="A2448" s="31"/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</row>
    <row r="2449" spans="1:15" ht="15">
      <c r="A2449" s="31"/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</row>
    <row r="2450" spans="1:15" ht="15">
      <c r="A2450" s="31"/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</row>
    <row r="2451" spans="1:15" ht="15">
      <c r="A2451" s="31"/>
      <c r="B2451" s="31"/>
      <c r="C2451" s="31"/>
      <c r="D2451" s="31"/>
      <c r="E2451" s="31"/>
      <c r="F2451" s="31"/>
      <c r="G2451" s="31"/>
      <c r="H2451" s="31"/>
      <c r="I2451" s="31"/>
      <c r="J2451" s="31"/>
      <c r="K2451" s="31"/>
      <c r="L2451" s="31"/>
      <c r="M2451" s="31"/>
      <c r="N2451" s="31"/>
      <c r="O2451" s="31"/>
    </row>
    <row r="2452" spans="1:15" ht="15">
      <c r="A2452" s="31"/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</row>
    <row r="2453" spans="1:15" ht="15">
      <c r="A2453" s="31"/>
      <c r="B2453" s="31"/>
      <c r="C2453" s="31"/>
      <c r="D2453" s="31"/>
      <c r="E2453" s="31"/>
      <c r="F2453" s="31"/>
      <c r="G2453" s="31"/>
      <c r="H2453" s="31"/>
      <c r="I2453" s="31"/>
      <c r="J2453" s="31"/>
      <c r="K2453" s="31"/>
      <c r="L2453" s="31"/>
      <c r="M2453" s="31"/>
      <c r="N2453" s="31"/>
      <c r="O2453" s="31"/>
    </row>
    <row r="2454" spans="1:15" ht="15">
      <c r="A2454" s="31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</row>
    <row r="2455" spans="1:15" ht="15">
      <c r="A2455" s="31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</row>
    <row r="2456" spans="1:15" ht="15">
      <c r="A2456" s="31"/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</row>
    <row r="2457" spans="1:15" ht="15">
      <c r="A2457" s="31"/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</row>
    <row r="2458" spans="1:15" ht="15">
      <c r="A2458" s="31"/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</row>
    <row r="2459" spans="1:15" ht="15">
      <c r="A2459" s="31"/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</row>
    <row r="2460" spans="1:15" ht="15">
      <c r="A2460" s="31"/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</row>
    <row r="2461" spans="1:15" ht="15">
      <c r="A2461" s="31"/>
      <c r="B2461" s="31"/>
      <c r="C2461" s="31"/>
      <c r="D2461" s="31"/>
      <c r="E2461" s="31"/>
      <c r="F2461" s="31"/>
      <c r="G2461" s="31"/>
      <c r="H2461" s="31"/>
      <c r="I2461" s="31"/>
      <c r="J2461" s="31"/>
      <c r="K2461" s="31"/>
      <c r="L2461" s="31"/>
      <c r="M2461" s="31"/>
      <c r="N2461" s="31"/>
      <c r="O2461" s="31"/>
    </row>
    <row r="2462" spans="1:15" ht="15">
      <c r="A2462" s="31"/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</row>
    <row r="2463" spans="1:15" ht="15">
      <c r="A2463" s="31"/>
      <c r="B2463" s="31"/>
      <c r="C2463" s="31"/>
      <c r="D2463" s="31"/>
      <c r="E2463" s="31"/>
      <c r="F2463" s="31"/>
      <c r="G2463" s="31"/>
      <c r="H2463" s="31"/>
      <c r="I2463" s="31"/>
      <c r="J2463" s="31"/>
      <c r="K2463" s="31"/>
      <c r="L2463" s="31"/>
      <c r="M2463" s="31"/>
      <c r="N2463" s="31"/>
      <c r="O2463" s="31"/>
    </row>
    <row r="2464" spans="1:15" ht="15">
      <c r="A2464" s="31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</row>
    <row r="2465" spans="1:15" ht="15">
      <c r="A2465" s="31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</row>
    <row r="2466" spans="1:15" ht="15">
      <c r="A2466" s="31"/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</row>
    <row r="2467" spans="1:15" ht="15">
      <c r="A2467" s="31"/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</row>
    <row r="2468" spans="1:15" ht="15">
      <c r="A2468" s="31"/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</row>
    <row r="2469" spans="1:15" ht="15">
      <c r="A2469" s="31"/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</row>
    <row r="2470" spans="1:15" ht="15">
      <c r="A2470" s="31"/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</row>
    <row r="2471" spans="1:15" ht="15">
      <c r="A2471" s="31"/>
      <c r="B2471" s="31"/>
      <c r="C2471" s="31"/>
      <c r="D2471" s="31"/>
      <c r="E2471" s="31"/>
      <c r="F2471" s="31"/>
      <c r="G2471" s="31"/>
      <c r="H2471" s="31"/>
      <c r="I2471" s="31"/>
      <c r="J2471" s="31"/>
      <c r="K2471" s="31"/>
      <c r="L2471" s="31"/>
      <c r="M2471" s="31"/>
      <c r="N2471" s="31"/>
      <c r="O2471" s="31"/>
    </row>
    <row r="2472" spans="1:15" ht="15">
      <c r="A2472" s="31"/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</row>
    <row r="2473" spans="1:15" ht="15">
      <c r="A2473" s="31"/>
      <c r="B2473" s="31"/>
      <c r="C2473" s="31"/>
      <c r="D2473" s="31"/>
      <c r="E2473" s="31"/>
      <c r="F2473" s="31"/>
      <c r="G2473" s="31"/>
      <c r="H2473" s="31"/>
      <c r="I2473" s="31"/>
      <c r="J2473" s="31"/>
      <c r="K2473" s="31"/>
      <c r="L2473" s="31"/>
      <c r="M2473" s="31"/>
      <c r="N2473" s="31"/>
      <c r="O2473" s="31"/>
    </row>
    <row r="2474" spans="1:15" ht="15">
      <c r="A2474" s="31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</row>
    <row r="2475" spans="1:15" ht="15">
      <c r="A2475" s="31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</row>
    <row r="2476" spans="1:15" ht="15">
      <c r="A2476" s="31"/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</row>
    <row r="2477" spans="1:15" ht="15">
      <c r="A2477" s="31"/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</row>
    <row r="2478" spans="1:15" ht="15">
      <c r="A2478" s="31"/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</row>
    <row r="2479" spans="1:15" ht="15">
      <c r="A2479" s="31"/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</row>
    <row r="2480" spans="1:15" ht="15">
      <c r="A2480" s="31"/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</row>
    <row r="2481" spans="1:15" ht="15">
      <c r="A2481" s="31"/>
      <c r="B2481" s="31"/>
      <c r="C2481" s="31"/>
      <c r="D2481" s="31"/>
      <c r="E2481" s="31"/>
      <c r="F2481" s="31"/>
      <c r="G2481" s="31"/>
      <c r="H2481" s="31"/>
      <c r="I2481" s="31"/>
      <c r="J2481" s="31"/>
      <c r="K2481" s="31"/>
      <c r="L2481" s="31"/>
      <c r="M2481" s="31"/>
      <c r="N2481" s="31"/>
      <c r="O2481" s="31"/>
    </row>
    <row r="2482" spans="1:15" ht="15">
      <c r="A2482" s="31"/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</row>
    <row r="2483" spans="1:15" ht="15">
      <c r="A2483" s="31"/>
      <c r="B2483" s="31"/>
      <c r="C2483" s="31"/>
      <c r="D2483" s="31"/>
      <c r="E2483" s="31"/>
      <c r="F2483" s="31"/>
      <c r="G2483" s="31"/>
      <c r="H2483" s="31"/>
      <c r="I2483" s="31"/>
      <c r="J2483" s="31"/>
      <c r="K2483" s="31"/>
      <c r="L2483" s="31"/>
      <c r="M2483" s="31"/>
      <c r="N2483" s="31"/>
      <c r="O2483" s="31"/>
    </row>
    <row r="2484" spans="1:15" ht="15">
      <c r="A2484" s="31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</row>
    <row r="2485" spans="1:15" ht="15">
      <c r="A2485" s="31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</row>
    <row r="2486" spans="1:15" ht="15">
      <c r="A2486" s="31"/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</row>
    <row r="2487" spans="1:15" ht="15">
      <c r="A2487" s="31"/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</row>
    <row r="2488" spans="1:15" ht="15">
      <c r="A2488" s="31"/>
      <c r="B2488" s="31"/>
      <c r="C2488" s="31"/>
      <c r="D2488" s="31"/>
      <c r="E2488" s="31"/>
      <c r="F2488" s="31"/>
      <c r="G2488" s="31"/>
      <c r="H2488" s="31"/>
      <c r="I2488" s="31"/>
      <c r="J2488" s="31"/>
      <c r="K2488" s="31"/>
      <c r="L2488" s="31"/>
      <c r="M2488" s="31"/>
      <c r="N2488" s="31"/>
      <c r="O2488" s="31"/>
    </row>
    <row r="2489" spans="1:15" ht="15">
      <c r="A2489" s="31"/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</row>
    <row r="2490" spans="1:15" ht="15">
      <c r="A2490" s="31"/>
      <c r="B2490" s="31"/>
      <c r="C2490" s="31"/>
      <c r="D2490" s="31"/>
      <c r="E2490" s="31"/>
      <c r="F2490" s="31"/>
      <c r="G2490" s="31"/>
      <c r="H2490" s="31"/>
      <c r="I2490" s="31"/>
      <c r="J2490" s="31"/>
      <c r="K2490" s="31"/>
      <c r="L2490" s="31"/>
      <c r="M2490" s="31"/>
      <c r="N2490" s="31"/>
      <c r="O2490" s="31"/>
    </row>
    <row r="2491" spans="1:15" ht="15">
      <c r="A2491" s="31"/>
      <c r="B2491" s="31"/>
      <c r="C2491" s="31"/>
      <c r="D2491" s="31"/>
      <c r="E2491" s="31"/>
      <c r="F2491" s="31"/>
      <c r="G2491" s="31"/>
      <c r="H2491" s="31"/>
      <c r="I2491" s="31"/>
      <c r="J2491" s="31"/>
      <c r="K2491" s="31"/>
      <c r="L2491" s="31"/>
      <c r="M2491" s="31"/>
      <c r="N2491" s="31"/>
      <c r="O2491" s="31"/>
    </row>
    <row r="2492" spans="1:15" ht="15">
      <c r="A2492" s="31"/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</row>
    <row r="2493" spans="1:15" ht="15">
      <c r="A2493" s="31"/>
      <c r="B2493" s="31"/>
      <c r="C2493" s="31"/>
      <c r="D2493" s="31"/>
      <c r="E2493" s="31"/>
      <c r="F2493" s="31"/>
      <c r="G2493" s="31"/>
      <c r="H2493" s="31"/>
      <c r="I2493" s="31"/>
      <c r="J2493" s="31"/>
      <c r="K2493" s="31"/>
      <c r="L2493" s="31"/>
      <c r="M2493" s="31"/>
      <c r="N2493" s="31"/>
      <c r="O2493" s="31"/>
    </row>
    <row r="2494" spans="1:15" ht="15">
      <c r="A2494" s="31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</row>
    <row r="2495" spans="1:15" ht="15">
      <c r="A2495" s="31"/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</row>
    <row r="2496" spans="1:15" ht="15">
      <c r="A2496" s="31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</row>
    <row r="2497" spans="1:15" ht="15">
      <c r="A2497" s="31"/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</row>
    <row r="2498" spans="1:15" ht="15">
      <c r="A2498" s="31"/>
      <c r="B2498" s="31"/>
      <c r="C2498" s="31"/>
      <c r="D2498" s="31"/>
      <c r="E2498" s="31"/>
      <c r="F2498" s="31"/>
      <c r="G2498" s="31"/>
      <c r="H2498" s="31"/>
      <c r="I2498" s="31"/>
      <c r="J2498" s="31"/>
      <c r="K2498" s="31"/>
      <c r="L2498" s="31"/>
      <c r="M2498" s="31"/>
      <c r="N2498" s="31"/>
      <c r="O2498" s="31"/>
    </row>
    <row r="2499" spans="1:15" ht="15">
      <c r="A2499" s="31"/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</row>
    <row r="2500" spans="1:15" ht="15">
      <c r="A2500" s="31"/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</row>
    <row r="2501" spans="1:15" ht="15">
      <c r="A2501" s="31"/>
      <c r="B2501" s="31"/>
      <c r="C2501" s="31"/>
      <c r="D2501" s="31"/>
      <c r="E2501" s="31"/>
      <c r="F2501" s="31"/>
      <c r="G2501" s="31"/>
      <c r="H2501" s="31"/>
      <c r="I2501" s="31"/>
      <c r="J2501" s="31"/>
      <c r="K2501" s="31"/>
      <c r="L2501" s="31"/>
      <c r="M2501" s="31"/>
      <c r="N2501" s="31"/>
      <c r="O2501" s="31"/>
    </row>
    <row r="2502" spans="1:15" ht="15">
      <c r="A2502" s="31"/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</row>
    <row r="2503" spans="1:15" ht="15">
      <c r="A2503" s="31"/>
      <c r="B2503" s="31"/>
      <c r="C2503" s="31"/>
      <c r="D2503" s="31"/>
      <c r="E2503" s="31"/>
      <c r="F2503" s="31"/>
      <c r="G2503" s="31"/>
      <c r="H2503" s="31"/>
      <c r="I2503" s="31"/>
      <c r="J2503" s="31"/>
      <c r="K2503" s="31"/>
      <c r="L2503" s="31"/>
      <c r="M2503" s="31"/>
      <c r="N2503" s="31"/>
      <c r="O2503" s="31"/>
    </row>
    <row r="2504" spans="1:15" ht="15">
      <c r="A2504" s="31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</row>
    <row r="2505" spans="1:15" ht="15">
      <c r="A2505" s="31"/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</row>
    <row r="2506" spans="1:15" ht="15">
      <c r="A2506" s="31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</row>
    <row r="2507" spans="1:15" ht="15">
      <c r="A2507" s="31"/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</row>
    <row r="2508" spans="1:15" ht="15">
      <c r="A2508" s="31"/>
      <c r="B2508" s="31"/>
      <c r="C2508" s="31"/>
      <c r="D2508" s="31"/>
      <c r="E2508" s="31"/>
      <c r="F2508" s="31"/>
      <c r="G2508" s="31"/>
      <c r="H2508" s="31"/>
      <c r="I2508" s="31"/>
      <c r="J2508" s="31"/>
      <c r="K2508" s="31"/>
      <c r="L2508" s="31"/>
      <c r="M2508" s="31"/>
      <c r="N2508" s="31"/>
      <c r="O2508" s="31"/>
    </row>
    <row r="2509" spans="1:15" ht="15">
      <c r="A2509" s="31"/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</row>
    <row r="2510" spans="1:15" ht="15">
      <c r="A2510" s="31"/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</row>
    <row r="2511" spans="1:15" ht="15">
      <c r="A2511" s="31"/>
      <c r="B2511" s="31"/>
      <c r="C2511" s="31"/>
      <c r="D2511" s="31"/>
      <c r="E2511" s="31"/>
      <c r="F2511" s="31"/>
      <c r="G2511" s="31"/>
      <c r="H2511" s="31"/>
      <c r="I2511" s="31"/>
      <c r="J2511" s="31"/>
      <c r="K2511" s="31"/>
      <c r="L2511" s="31"/>
      <c r="M2511" s="31"/>
      <c r="N2511" s="31"/>
      <c r="O2511" s="31"/>
    </row>
    <row r="2512" spans="1:15" ht="15">
      <c r="A2512" s="31"/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</row>
    <row r="2513" spans="1:15" ht="15">
      <c r="A2513" s="31"/>
      <c r="B2513" s="31"/>
      <c r="C2513" s="31"/>
      <c r="D2513" s="31"/>
      <c r="E2513" s="31"/>
      <c r="F2513" s="31"/>
      <c r="G2513" s="31"/>
      <c r="H2513" s="31"/>
      <c r="I2513" s="31"/>
      <c r="J2513" s="31"/>
      <c r="K2513" s="31"/>
      <c r="L2513" s="31"/>
      <c r="M2513" s="31"/>
      <c r="N2513" s="31"/>
      <c r="O2513" s="31"/>
    </row>
    <row r="2514" spans="1:15" ht="15">
      <c r="A2514" s="31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</row>
    <row r="2515" spans="1:15" ht="15">
      <c r="A2515" s="31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</row>
    <row r="2516" spans="1:15" ht="15">
      <c r="A2516" s="31"/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</row>
    <row r="2517" spans="1:15" ht="15">
      <c r="A2517" s="31"/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</row>
    <row r="2518" spans="1:15" ht="15">
      <c r="A2518" s="31"/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</row>
    <row r="2519" spans="1:15" ht="15">
      <c r="A2519" s="31"/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</row>
    <row r="2520" spans="1:15" ht="15">
      <c r="A2520" s="31"/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</row>
    <row r="2521" spans="1:15" ht="15">
      <c r="A2521" s="31"/>
      <c r="B2521" s="31"/>
      <c r="C2521" s="31"/>
      <c r="D2521" s="31"/>
      <c r="E2521" s="31"/>
      <c r="F2521" s="31"/>
      <c r="G2521" s="31"/>
      <c r="H2521" s="31"/>
      <c r="I2521" s="31"/>
      <c r="J2521" s="31"/>
      <c r="K2521" s="31"/>
      <c r="L2521" s="31"/>
      <c r="M2521" s="31"/>
      <c r="N2521" s="31"/>
      <c r="O2521" s="31"/>
    </row>
    <row r="2522" spans="1:15" ht="15">
      <c r="A2522" s="31"/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</row>
    <row r="2523" spans="1:15" ht="15">
      <c r="A2523" s="31"/>
      <c r="B2523" s="31"/>
      <c r="C2523" s="31"/>
      <c r="D2523" s="31"/>
      <c r="E2523" s="31"/>
      <c r="F2523" s="31"/>
      <c r="G2523" s="31"/>
      <c r="H2523" s="31"/>
      <c r="I2523" s="31"/>
      <c r="J2523" s="31"/>
      <c r="K2523" s="31"/>
      <c r="L2523" s="31"/>
      <c r="M2523" s="31"/>
      <c r="N2523" s="31"/>
      <c r="O2523" s="31"/>
    </row>
    <row r="2524" spans="1:15" ht="15">
      <c r="A2524" s="31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</row>
    <row r="2525" spans="1:15" ht="15">
      <c r="A2525" s="31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</row>
    <row r="2526" spans="1:15" ht="15">
      <c r="A2526" s="31"/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</row>
    <row r="2527" spans="1:15" ht="15">
      <c r="A2527" s="31"/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</row>
    <row r="2528" spans="1:15" ht="15">
      <c r="A2528" s="31"/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</row>
    <row r="2529" spans="1:15" ht="15">
      <c r="A2529" s="31"/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</row>
    <row r="2530" spans="1:15" ht="15">
      <c r="A2530" s="31"/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</row>
    <row r="2531" spans="1:15" ht="15">
      <c r="A2531" s="31"/>
      <c r="B2531" s="31"/>
      <c r="C2531" s="31"/>
      <c r="D2531" s="31"/>
      <c r="E2531" s="31"/>
      <c r="F2531" s="31"/>
      <c r="G2531" s="31"/>
      <c r="H2531" s="31"/>
      <c r="I2531" s="31"/>
      <c r="J2531" s="31"/>
      <c r="K2531" s="31"/>
      <c r="L2531" s="31"/>
      <c r="M2531" s="31"/>
      <c r="N2531" s="31"/>
      <c r="O2531" s="31"/>
    </row>
    <row r="2532" spans="1:15" ht="15">
      <c r="A2532" s="31"/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</row>
    <row r="2533" spans="1:15" ht="15">
      <c r="A2533" s="31"/>
      <c r="B2533" s="31"/>
      <c r="C2533" s="31"/>
      <c r="D2533" s="31"/>
      <c r="E2533" s="31"/>
      <c r="F2533" s="31"/>
      <c r="G2533" s="31"/>
      <c r="H2533" s="31"/>
      <c r="I2533" s="31"/>
      <c r="J2533" s="31"/>
      <c r="K2533" s="31"/>
      <c r="L2533" s="31"/>
      <c r="M2533" s="31"/>
      <c r="N2533" s="31"/>
      <c r="O2533" s="31"/>
    </row>
    <row r="2534" spans="1:15" ht="15">
      <c r="A2534" s="31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</row>
    <row r="2535" spans="1:15" ht="15">
      <c r="A2535" s="31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</row>
    <row r="2536" spans="1:15" ht="15">
      <c r="A2536" s="31"/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</row>
    <row r="2537" spans="1:15" ht="15">
      <c r="A2537" s="31"/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</row>
    <row r="2538" spans="1:15" ht="15">
      <c r="A2538" s="31"/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</row>
    <row r="2539" spans="1:15" ht="15">
      <c r="A2539" s="31"/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</row>
    <row r="2540" spans="1:15" ht="15">
      <c r="A2540" s="31"/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</row>
    <row r="2541" spans="1:15" ht="15">
      <c r="A2541" s="31"/>
      <c r="B2541" s="31"/>
      <c r="C2541" s="31"/>
      <c r="D2541" s="31"/>
      <c r="E2541" s="31"/>
      <c r="F2541" s="31"/>
      <c r="G2541" s="31"/>
      <c r="H2541" s="31"/>
      <c r="I2541" s="31"/>
      <c r="J2541" s="31"/>
      <c r="K2541" s="31"/>
      <c r="L2541" s="31"/>
      <c r="M2541" s="31"/>
      <c r="N2541" s="31"/>
      <c r="O2541" s="31"/>
    </row>
    <row r="2542" spans="1:15" ht="15">
      <c r="A2542" s="31"/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</row>
    <row r="2543" spans="1:15" ht="15">
      <c r="A2543" s="31"/>
      <c r="B2543" s="31"/>
      <c r="C2543" s="31"/>
      <c r="D2543" s="31"/>
      <c r="E2543" s="31"/>
      <c r="F2543" s="31"/>
      <c r="G2543" s="31"/>
      <c r="H2543" s="31"/>
      <c r="I2543" s="31"/>
      <c r="J2543" s="31"/>
      <c r="K2543" s="31"/>
      <c r="L2543" s="31"/>
      <c r="M2543" s="31"/>
      <c r="N2543" s="31"/>
      <c r="O2543" s="31"/>
    </row>
    <row r="2544" spans="1:15" ht="15">
      <c r="A2544" s="31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</row>
    <row r="2545" spans="1:15" ht="15">
      <c r="A2545" s="31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</row>
    <row r="2546" spans="1:15" ht="15">
      <c r="A2546" s="31"/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</row>
    <row r="2547" spans="1:15" ht="15">
      <c r="A2547" s="31"/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</row>
    <row r="2548" spans="1:15" ht="15">
      <c r="A2548" s="31"/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</row>
    <row r="2549" spans="1:15" ht="15">
      <c r="A2549" s="31"/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</row>
    <row r="2550" spans="1:15" ht="15">
      <c r="A2550" s="31"/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</row>
    <row r="2551" spans="1:15" ht="15">
      <c r="A2551" s="31"/>
      <c r="B2551" s="31"/>
      <c r="C2551" s="31"/>
      <c r="D2551" s="31"/>
      <c r="E2551" s="31"/>
      <c r="F2551" s="31"/>
      <c r="G2551" s="31"/>
      <c r="H2551" s="31"/>
      <c r="I2551" s="31"/>
      <c r="J2551" s="31"/>
      <c r="K2551" s="31"/>
      <c r="L2551" s="31"/>
      <c r="M2551" s="31"/>
      <c r="N2551" s="31"/>
      <c r="O2551" s="31"/>
    </row>
    <row r="2552" spans="1:15" ht="15">
      <c r="A2552" s="31"/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</row>
    <row r="2553" spans="1:15" ht="15">
      <c r="A2553" s="31"/>
      <c r="B2553" s="31"/>
      <c r="C2553" s="31"/>
      <c r="D2553" s="31"/>
      <c r="E2553" s="31"/>
      <c r="F2553" s="31"/>
      <c r="G2553" s="31"/>
      <c r="H2553" s="31"/>
      <c r="I2553" s="31"/>
      <c r="J2553" s="31"/>
      <c r="K2553" s="31"/>
      <c r="L2553" s="31"/>
      <c r="M2553" s="31"/>
      <c r="N2553" s="31"/>
      <c r="O2553" s="31"/>
    </row>
    <row r="2554" spans="1:15" ht="15">
      <c r="A2554" s="31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</row>
    <row r="2555" spans="1:15" ht="15">
      <c r="A2555" s="31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</row>
    <row r="2556" spans="1:15" ht="15">
      <c r="A2556" s="31"/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</row>
    <row r="2557" spans="1:15" ht="15">
      <c r="A2557" s="31"/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</row>
    <row r="2558" spans="1:15" ht="15">
      <c r="A2558" s="31"/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</row>
    <row r="2559" spans="1:15" ht="15">
      <c r="A2559" s="31"/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</row>
    <row r="2560" spans="1:15" ht="15">
      <c r="A2560" s="31"/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</row>
    <row r="2561" spans="1:15" ht="15">
      <c r="A2561" s="31"/>
      <c r="B2561" s="31"/>
      <c r="C2561" s="31"/>
      <c r="D2561" s="31"/>
      <c r="E2561" s="31"/>
      <c r="F2561" s="31"/>
      <c r="G2561" s="31"/>
      <c r="H2561" s="31"/>
      <c r="I2561" s="31"/>
      <c r="J2561" s="31"/>
      <c r="K2561" s="31"/>
      <c r="L2561" s="31"/>
      <c r="M2561" s="31"/>
      <c r="N2561" s="31"/>
      <c r="O2561" s="31"/>
    </row>
    <row r="2562" spans="1:15" ht="15">
      <c r="A2562" s="31"/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</row>
    <row r="2563" spans="1:15" ht="15">
      <c r="A2563" s="31"/>
      <c r="B2563" s="31"/>
      <c r="C2563" s="31"/>
      <c r="D2563" s="31"/>
      <c r="E2563" s="31"/>
      <c r="F2563" s="31"/>
      <c r="G2563" s="31"/>
      <c r="H2563" s="31"/>
      <c r="I2563" s="31"/>
      <c r="J2563" s="31"/>
      <c r="K2563" s="31"/>
      <c r="L2563" s="31"/>
      <c r="M2563" s="31"/>
      <c r="N2563" s="31"/>
      <c r="O2563" s="31"/>
    </row>
    <row r="2564" spans="1:15" ht="15">
      <c r="A2564" s="31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</row>
    <row r="2565" spans="1:15" ht="15">
      <c r="A2565" s="31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</row>
    <row r="2566" spans="1:15" ht="15">
      <c r="A2566" s="31"/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</row>
    <row r="2567" spans="1:15" ht="15">
      <c r="A2567" s="31"/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</row>
    <row r="2568" spans="1:15" ht="15">
      <c r="A2568" s="31"/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</row>
    <row r="2569" spans="1:15" ht="15">
      <c r="A2569" s="31"/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</row>
    <row r="2570" spans="1:15" ht="15">
      <c r="A2570" s="31"/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</row>
    <row r="2571" spans="1:15" ht="15">
      <c r="A2571" s="31"/>
      <c r="B2571" s="31"/>
      <c r="C2571" s="31"/>
      <c r="D2571" s="31"/>
      <c r="E2571" s="31"/>
      <c r="F2571" s="31"/>
      <c r="G2571" s="31"/>
      <c r="H2571" s="31"/>
      <c r="I2571" s="31"/>
      <c r="J2571" s="31"/>
      <c r="K2571" s="31"/>
      <c r="L2571" s="31"/>
      <c r="M2571" s="31"/>
      <c r="N2571" s="31"/>
      <c r="O2571" s="31"/>
    </row>
    <row r="2572" spans="1:15" ht="15">
      <c r="A2572" s="31"/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</row>
    <row r="2573" spans="1:15" ht="15">
      <c r="A2573" s="31"/>
      <c r="B2573" s="31"/>
      <c r="C2573" s="31"/>
      <c r="D2573" s="31"/>
      <c r="E2573" s="31"/>
      <c r="F2573" s="31"/>
      <c r="G2573" s="31"/>
      <c r="H2573" s="31"/>
      <c r="I2573" s="31"/>
      <c r="J2573" s="31"/>
      <c r="K2573" s="31"/>
      <c r="L2573" s="31"/>
      <c r="M2573" s="31"/>
      <c r="N2573" s="31"/>
      <c r="O2573" s="31"/>
    </row>
    <row r="2574" spans="1:15" ht="15">
      <c r="A2574" s="31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</row>
    <row r="2575" spans="1:15" ht="15">
      <c r="A2575" s="31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</row>
    <row r="2576" spans="1:15" ht="15">
      <c r="A2576" s="31"/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</row>
    <row r="2577" spans="1:15" ht="15">
      <c r="A2577" s="31"/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</row>
    <row r="2578" spans="1:15" ht="15">
      <c r="A2578" s="31"/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</row>
    <row r="2579" spans="1:15" ht="15">
      <c r="A2579" s="31"/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</row>
    <row r="2580" spans="1:15" ht="15">
      <c r="A2580" s="31"/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</row>
    <row r="2581" spans="1:15" ht="15">
      <c r="A2581" s="31"/>
      <c r="B2581" s="31"/>
      <c r="C2581" s="31"/>
      <c r="D2581" s="31"/>
      <c r="E2581" s="31"/>
      <c r="F2581" s="31"/>
      <c r="G2581" s="31"/>
      <c r="H2581" s="31"/>
      <c r="I2581" s="31"/>
      <c r="J2581" s="31"/>
      <c r="K2581" s="31"/>
      <c r="L2581" s="31"/>
      <c r="M2581" s="31"/>
      <c r="N2581" s="31"/>
      <c r="O2581" s="31"/>
    </row>
    <row r="2582" spans="1:15" ht="15">
      <c r="A2582" s="31"/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</row>
    <row r="2583" spans="1:15" ht="15">
      <c r="A2583" s="31"/>
      <c r="B2583" s="31"/>
      <c r="C2583" s="31"/>
      <c r="D2583" s="31"/>
      <c r="E2583" s="31"/>
      <c r="F2583" s="31"/>
      <c r="G2583" s="31"/>
      <c r="H2583" s="31"/>
      <c r="I2583" s="31"/>
      <c r="J2583" s="31"/>
      <c r="K2583" s="31"/>
      <c r="L2583" s="31"/>
      <c r="M2583" s="31"/>
      <c r="N2583" s="31"/>
      <c r="O2583" s="31"/>
    </row>
    <row r="2584" spans="1:15" ht="15">
      <c r="A2584" s="31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</row>
    <row r="2585" spans="1:15" ht="15">
      <c r="A2585" s="31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</row>
    <row r="2586" spans="1:15" ht="15">
      <c r="A2586" s="31"/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</row>
    <row r="2587" spans="1:15" ht="15">
      <c r="A2587" s="31"/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</row>
    <row r="2588" spans="1:15" ht="15">
      <c r="A2588" s="31"/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</row>
    <row r="2589" spans="1:15" ht="15">
      <c r="A2589" s="31"/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</row>
    <row r="2590" spans="1:15" ht="15">
      <c r="A2590" s="31"/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</row>
    <row r="2591" spans="1:15" ht="15">
      <c r="A2591" s="31"/>
      <c r="B2591" s="31"/>
      <c r="C2591" s="31"/>
      <c r="D2591" s="31"/>
      <c r="E2591" s="31"/>
      <c r="F2591" s="31"/>
      <c r="G2591" s="31"/>
      <c r="H2591" s="31"/>
      <c r="I2591" s="31"/>
      <c r="J2591" s="31"/>
      <c r="K2591" s="31"/>
      <c r="L2591" s="31"/>
      <c r="M2591" s="31"/>
      <c r="N2591" s="31"/>
      <c r="O2591" s="31"/>
    </row>
    <row r="2592" spans="1:15" ht="15">
      <c r="A2592" s="31"/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</row>
    <row r="2593" spans="1:15" ht="15">
      <c r="A2593" s="31"/>
      <c r="B2593" s="31"/>
      <c r="C2593" s="31"/>
      <c r="D2593" s="31"/>
      <c r="E2593" s="31"/>
      <c r="F2593" s="31"/>
      <c r="G2593" s="31"/>
      <c r="H2593" s="31"/>
      <c r="I2593" s="31"/>
      <c r="J2593" s="31"/>
      <c r="K2593" s="31"/>
      <c r="L2593" s="31"/>
      <c r="M2593" s="31"/>
      <c r="N2593" s="31"/>
      <c r="O2593" s="31"/>
    </row>
    <row r="2594" spans="1:15" ht="15">
      <c r="A2594" s="31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</row>
    <row r="2595" spans="1:15" ht="15">
      <c r="A2595" s="31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</row>
    <row r="2596" spans="1:15" ht="15">
      <c r="A2596" s="31"/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</row>
    <row r="2597" spans="1:15" ht="15">
      <c r="A2597" s="31"/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</row>
    <row r="2598" spans="1:15" ht="15">
      <c r="A2598" s="31"/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</row>
    <row r="2599" spans="1:15" ht="15">
      <c r="A2599" s="31"/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</row>
    <row r="2600" spans="1:15" ht="15">
      <c r="A2600" s="31"/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</row>
    <row r="2601" spans="1:15" ht="15">
      <c r="A2601" s="31"/>
      <c r="B2601" s="31"/>
      <c r="C2601" s="31"/>
      <c r="D2601" s="31"/>
      <c r="E2601" s="31"/>
      <c r="F2601" s="31"/>
      <c r="G2601" s="31"/>
      <c r="H2601" s="31"/>
      <c r="I2601" s="31"/>
      <c r="J2601" s="31"/>
      <c r="K2601" s="31"/>
      <c r="L2601" s="31"/>
      <c r="M2601" s="31"/>
      <c r="N2601" s="31"/>
      <c r="O2601" s="31"/>
    </row>
    <row r="2602" spans="1:15" ht="15">
      <c r="A2602" s="31"/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</row>
    <row r="2603" spans="1:15" ht="15">
      <c r="A2603" s="31"/>
      <c r="B2603" s="31"/>
      <c r="C2603" s="31"/>
      <c r="D2603" s="31"/>
      <c r="E2603" s="31"/>
      <c r="F2603" s="31"/>
      <c r="G2603" s="31"/>
      <c r="H2603" s="31"/>
      <c r="I2603" s="31"/>
      <c r="J2603" s="31"/>
      <c r="K2603" s="31"/>
      <c r="L2603" s="31"/>
      <c r="M2603" s="31"/>
      <c r="N2603" s="31"/>
      <c r="O2603" s="31"/>
    </row>
    <row r="2604" spans="1:15" ht="15">
      <c r="A2604" s="31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</row>
    <row r="2605" spans="1:15" ht="15">
      <c r="A2605" s="31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</row>
    <row r="2606" spans="1:15" ht="15">
      <c r="A2606" s="31"/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</row>
    <row r="2607" spans="1:15" ht="15">
      <c r="A2607" s="31"/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</row>
    <row r="2608" spans="1:15" ht="15">
      <c r="A2608" s="31"/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</row>
    <row r="2609" spans="1:15" ht="15">
      <c r="A2609" s="31"/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</row>
    <row r="2610" spans="1:15" ht="15">
      <c r="A2610" s="31"/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</row>
    <row r="2611" spans="1:15" ht="15">
      <c r="A2611" s="31"/>
      <c r="B2611" s="31"/>
      <c r="C2611" s="31"/>
      <c r="D2611" s="31"/>
      <c r="E2611" s="31"/>
      <c r="F2611" s="31"/>
      <c r="G2611" s="31"/>
      <c r="H2611" s="31"/>
      <c r="I2611" s="31"/>
      <c r="J2611" s="31"/>
      <c r="K2611" s="31"/>
      <c r="L2611" s="31"/>
      <c r="M2611" s="31"/>
      <c r="N2611" s="31"/>
      <c r="O2611" s="31"/>
    </row>
    <row r="2612" spans="1:15" ht="15">
      <c r="A2612" s="31"/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</row>
    <row r="2613" spans="1:15" ht="15">
      <c r="A2613" s="31"/>
      <c r="B2613" s="31"/>
      <c r="C2613" s="31"/>
      <c r="D2613" s="31"/>
      <c r="E2613" s="31"/>
      <c r="F2613" s="31"/>
      <c r="G2613" s="31"/>
      <c r="H2613" s="31"/>
      <c r="I2613" s="31"/>
      <c r="J2613" s="31"/>
      <c r="K2613" s="31"/>
      <c r="L2613" s="31"/>
      <c r="M2613" s="31"/>
      <c r="N2613" s="31"/>
      <c r="O2613" s="31"/>
    </row>
    <row r="2614" spans="1:15" ht="15">
      <c r="A2614" s="31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</row>
    <row r="2615" spans="1:15" ht="15">
      <c r="A2615" s="31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</row>
    <row r="2616" spans="1:15" ht="15">
      <c r="A2616" s="31"/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</row>
    <row r="2617" spans="1:15" ht="15">
      <c r="A2617" s="31"/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</row>
    <row r="2618" spans="1:15" ht="15">
      <c r="A2618" s="31"/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</row>
    <row r="2619" spans="1:15" ht="15">
      <c r="A2619" s="31"/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</row>
    <row r="2620" spans="1:15" ht="15">
      <c r="A2620" s="31"/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</row>
    <row r="2621" spans="1:15" ht="15">
      <c r="A2621" s="31"/>
      <c r="B2621" s="31"/>
      <c r="C2621" s="31"/>
      <c r="D2621" s="31"/>
      <c r="E2621" s="31"/>
      <c r="F2621" s="31"/>
      <c r="G2621" s="31"/>
      <c r="H2621" s="31"/>
      <c r="I2621" s="31"/>
      <c r="J2621" s="31"/>
      <c r="K2621" s="31"/>
      <c r="L2621" s="31"/>
      <c r="M2621" s="31"/>
      <c r="N2621" s="31"/>
      <c r="O2621" s="31"/>
    </row>
    <row r="2622" spans="1:15" ht="15">
      <c r="A2622" s="31"/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</row>
    <row r="2623" spans="1:15" ht="15">
      <c r="A2623" s="31"/>
      <c r="B2623" s="31"/>
      <c r="C2623" s="31"/>
      <c r="D2623" s="31"/>
      <c r="E2623" s="31"/>
      <c r="F2623" s="31"/>
      <c r="G2623" s="31"/>
      <c r="H2623" s="31"/>
      <c r="I2623" s="31"/>
      <c r="J2623" s="31"/>
      <c r="K2623" s="31"/>
      <c r="L2623" s="31"/>
      <c r="M2623" s="31"/>
      <c r="N2623" s="31"/>
      <c r="O2623" s="31"/>
    </row>
    <row r="2624" spans="1:15" ht="15">
      <c r="A2624" s="31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</row>
    <row r="2625" spans="1:15" ht="15">
      <c r="A2625" s="31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</row>
    <row r="2626" spans="1:15" ht="15">
      <c r="A2626" s="31"/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</row>
    <row r="2627" spans="1:15" ht="15">
      <c r="A2627" s="31"/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</row>
    <row r="2628" spans="1:15" ht="15">
      <c r="A2628" s="31"/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</row>
    <row r="2629" spans="1:15" ht="15">
      <c r="A2629" s="31"/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</row>
    <row r="2630" spans="1:15" ht="15">
      <c r="A2630" s="31"/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</row>
    <row r="2631" spans="1:15" ht="15">
      <c r="A2631" s="31"/>
      <c r="B2631" s="31"/>
      <c r="C2631" s="31"/>
      <c r="D2631" s="31"/>
      <c r="E2631" s="31"/>
      <c r="F2631" s="31"/>
      <c r="G2631" s="31"/>
      <c r="H2631" s="31"/>
      <c r="I2631" s="31"/>
      <c r="J2631" s="31"/>
      <c r="K2631" s="31"/>
      <c r="L2631" s="31"/>
      <c r="M2631" s="31"/>
      <c r="N2631" s="31"/>
      <c r="O2631" s="31"/>
    </row>
    <row r="2632" spans="1:15" ht="15">
      <c r="A2632" s="31"/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</row>
    <row r="2633" spans="1:15" ht="15">
      <c r="A2633" s="31"/>
      <c r="B2633" s="31"/>
      <c r="C2633" s="31"/>
      <c r="D2633" s="31"/>
      <c r="E2633" s="31"/>
      <c r="F2633" s="31"/>
      <c r="G2633" s="31"/>
      <c r="H2633" s="31"/>
      <c r="I2633" s="31"/>
      <c r="J2633" s="31"/>
      <c r="K2633" s="31"/>
      <c r="L2633" s="31"/>
      <c r="M2633" s="31"/>
      <c r="N2633" s="31"/>
      <c r="O2633" s="31"/>
    </row>
    <row r="2634" spans="1:15" ht="15">
      <c r="A2634" s="31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</row>
    <row r="2635" spans="1:15" ht="15">
      <c r="A2635" s="31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</row>
    <row r="2636" spans="1:15" ht="15">
      <c r="A2636" s="31"/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</row>
    <row r="2637" spans="1:15" ht="15">
      <c r="A2637" s="31"/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</row>
    <row r="2638" spans="1:15" ht="15">
      <c r="A2638" s="31"/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</row>
    <row r="2639" spans="1:15" ht="15">
      <c r="A2639" s="31"/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</row>
    <row r="2640" spans="1:15" ht="15">
      <c r="A2640" s="31"/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</row>
    <row r="2641" spans="1:15" ht="15">
      <c r="A2641" s="31"/>
      <c r="B2641" s="31"/>
      <c r="C2641" s="31"/>
      <c r="D2641" s="31"/>
      <c r="E2641" s="31"/>
      <c r="F2641" s="31"/>
      <c r="G2641" s="31"/>
      <c r="H2641" s="31"/>
      <c r="I2641" s="31"/>
      <c r="J2641" s="31"/>
      <c r="K2641" s="31"/>
      <c r="L2641" s="31"/>
      <c r="M2641" s="31"/>
      <c r="N2641" s="31"/>
      <c r="O2641" s="31"/>
    </row>
    <row r="2642" spans="1:15" ht="15">
      <c r="A2642" s="31"/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</row>
    <row r="2643" spans="1:15" ht="15">
      <c r="A2643" s="31"/>
      <c r="B2643" s="31"/>
      <c r="C2643" s="31"/>
      <c r="D2643" s="31"/>
      <c r="E2643" s="31"/>
      <c r="F2643" s="31"/>
      <c r="G2643" s="31"/>
      <c r="H2643" s="31"/>
      <c r="I2643" s="31"/>
      <c r="J2643" s="31"/>
      <c r="K2643" s="31"/>
      <c r="L2643" s="31"/>
      <c r="M2643" s="31"/>
      <c r="N2643" s="31"/>
      <c r="O2643" s="31"/>
    </row>
    <row r="2644" spans="1:15" ht="15">
      <c r="A2644" s="31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</row>
    <row r="2645" spans="1:15" ht="15">
      <c r="A2645" s="31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</row>
    <row r="2646" spans="1:15" ht="15">
      <c r="A2646" s="31"/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</row>
    <row r="2647" spans="1:15" ht="15">
      <c r="A2647" s="31"/>
      <c r="B2647" s="31"/>
      <c r="C2647" s="31"/>
      <c r="D2647" s="31"/>
      <c r="E2647" s="31"/>
      <c r="F2647" s="31"/>
      <c r="G2647" s="31"/>
      <c r="H2647" s="31"/>
      <c r="I2647" s="31"/>
      <c r="J2647" s="31"/>
      <c r="K2647" s="31"/>
      <c r="L2647" s="31"/>
      <c r="M2647" s="31"/>
      <c r="N2647" s="31"/>
      <c r="O2647" s="31"/>
    </row>
    <row r="2648" spans="1:15" ht="15">
      <c r="A2648" s="31"/>
      <c r="B2648" s="31"/>
      <c r="C2648" s="31"/>
      <c r="D2648" s="31"/>
      <c r="E2648" s="31"/>
      <c r="F2648" s="31"/>
      <c r="G2648" s="31"/>
      <c r="H2648" s="31"/>
      <c r="I2648" s="31"/>
      <c r="J2648" s="31"/>
      <c r="K2648" s="31"/>
      <c r="L2648" s="31"/>
      <c r="M2648" s="31"/>
      <c r="N2648" s="31"/>
      <c r="O2648" s="31"/>
    </row>
    <row r="2649" spans="1:15" ht="15">
      <c r="A2649" s="31"/>
      <c r="B2649" s="31"/>
      <c r="C2649" s="31"/>
      <c r="D2649" s="31"/>
      <c r="E2649" s="31"/>
      <c r="F2649" s="31"/>
      <c r="G2649" s="31"/>
      <c r="H2649" s="31"/>
      <c r="I2649" s="31"/>
      <c r="J2649" s="31"/>
      <c r="K2649" s="31"/>
      <c r="L2649" s="31"/>
      <c r="M2649" s="31"/>
      <c r="N2649" s="31"/>
      <c r="O2649" s="31"/>
    </row>
    <row r="2650" spans="1:15" ht="15">
      <c r="A2650" s="31"/>
      <c r="B2650" s="31"/>
      <c r="C2650" s="31"/>
      <c r="D2650" s="31"/>
      <c r="E2650" s="31"/>
      <c r="F2650" s="31"/>
      <c r="G2650" s="31"/>
      <c r="H2650" s="31"/>
      <c r="I2650" s="31"/>
      <c r="J2650" s="31"/>
      <c r="K2650" s="31"/>
      <c r="L2650" s="31"/>
      <c r="M2650" s="31"/>
      <c r="N2650" s="31"/>
      <c r="O2650" s="31"/>
    </row>
    <row r="2651" spans="1:15" ht="15">
      <c r="A2651" s="31"/>
      <c r="B2651" s="31"/>
      <c r="C2651" s="31"/>
      <c r="D2651" s="31"/>
      <c r="E2651" s="31"/>
      <c r="F2651" s="31"/>
      <c r="G2651" s="31"/>
      <c r="H2651" s="31"/>
      <c r="I2651" s="31"/>
      <c r="J2651" s="31"/>
      <c r="K2651" s="31"/>
      <c r="L2651" s="31"/>
      <c r="M2651" s="31"/>
      <c r="N2651" s="31"/>
      <c r="O2651" s="31"/>
    </row>
    <row r="2652" spans="1:15" ht="15">
      <c r="A2652" s="31"/>
      <c r="B2652" s="31"/>
      <c r="C2652" s="31"/>
      <c r="D2652" s="31"/>
      <c r="E2652" s="31"/>
      <c r="F2652" s="31"/>
      <c r="G2652" s="31"/>
      <c r="H2652" s="31"/>
      <c r="I2652" s="31"/>
      <c r="J2652" s="31"/>
      <c r="K2652" s="31"/>
      <c r="L2652" s="31"/>
      <c r="M2652" s="31"/>
      <c r="N2652" s="31"/>
      <c r="O2652" s="31"/>
    </row>
    <row r="2653" spans="1:15" ht="15">
      <c r="A2653" s="31"/>
      <c r="B2653" s="31"/>
      <c r="C2653" s="31"/>
      <c r="D2653" s="31"/>
      <c r="E2653" s="31"/>
      <c r="F2653" s="31"/>
      <c r="G2653" s="31"/>
      <c r="H2653" s="31"/>
      <c r="I2653" s="31"/>
      <c r="J2653" s="31"/>
      <c r="K2653" s="31"/>
      <c r="L2653" s="31"/>
      <c r="M2653" s="31"/>
      <c r="N2653" s="31"/>
      <c r="O2653" s="31"/>
    </row>
    <row r="2654" spans="1:15" ht="15">
      <c r="A2654" s="31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</row>
    <row r="2655" spans="1:15" ht="15">
      <c r="A2655" s="31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</row>
    <row r="2656" spans="1:15" ht="15">
      <c r="A2656" s="31"/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</row>
    <row r="2657" spans="1:15" ht="15">
      <c r="A2657" s="31"/>
      <c r="B2657" s="31"/>
      <c r="C2657" s="31"/>
      <c r="D2657" s="31"/>
      <c r="E2657" s="31"/>
      <c r="F2657" s="31"/>
      <c r="G2657" s="31"/>
      <c r="H2657" s="31"/>
      <c r="I2657" s="31"/>
      <c r="J2657" s="31"/>
      <c r="K2657" s="31"/>
      <c r="L2657" s="31"/>
      <c r="M2657" s="31"/>
      <c r="N2657" s="31"/>
      <c r="O2657" s="31"/>
    </row>
    <row r="2658" spans="1:15" ht="15">
      <c r="A2658" s="31"/>
      <c r="B2658" s="31"/>
      <c r="C2658" s="31"/>
      <c r="D2658" s="31"/>
      <c r="E2658" s="31"/>
      <c r="F2658" s="31"/>
      <c r="G2658" s="31"/>
      <c r="H2658" s="31"/>
      <c r="I2658" s="31"/>
      <c r="J2658" s="31"/>
      <c r="K2658" s="31"/>
      <c r="L2658" s="31"/>
      <c r="M2658" s="31"/>
      <c r="N2658" s="31"/>
      <c r="O2658" s="31"/>
    </row>
    <row r="2659" spans="1:15" ht="15">
      <c r="A2659" s="31"/>
      <c r="B2659" s="31"/>
      <c r="C2659" s="31"/>
      <c r="D2659" s="31"/>
      <c r="E2659" s="31"/>
      <c r="F2659" s="31"/>
      <c r="G2659" s="31"/>
      <c r="H2659" s="31"/>
      <c r="I2659" s="31"/>
      <c r="J2659" s="31"/>
      <c r="K2659" s="31"/>
      <c r="L2659" s="31"/>
      <c r="M2659" s="31"/>
      <c r="N2659" s="31"/>
      <c r="O2659" s="31"/>
    </row>
    <row r="2660" spans="1:15" ht="15">
      <c r="A2660" s="31"/>
      <c r="B2660" s="31"/>
      <c r="C2660" s="31"/>
      <c r="D2660" s="31"/>
      <c r="E2660" s="31"/>
      <c r="F2660" s="31"/>
      <c r="G2660" s="31"/>
      <c r="H2660" s="31"/>
      <c r="I2660" s="31"/>
      <c r="J2660" s="31"/>
      <c r="K2660" s="31"/>
      <c r="L2660" s="31"/>
      <c r="M2660" s="31"/>
      <c r="N2660" s="31"/>
      <c r="O2660" s="31"/>
    </row>
    <row r="2661" spans="1:15" ht="15">
      <c r="A2661" s="31"/>
      <c r="B2661" s="31"/>
      <c r="C2661" s="31"/>
      <c r="D2661" s="31"/>
      <c r="E2661" s="31"/>
      <c r="F2661" s="31"/>
      <c r="G2661" s="31"/>
      <c r="H2661" s="31"/>
      <c r="I2661" s="31"/>
      <c r="J2661" s="31"/>
      <c r="K2661" s="31"/>
      <c r="L2661" s="31"/>
      <c r="M2661" s="31"/>
      <c r="N2661" s="31"/>
      <c r="O2661" s="31"/>
    </row>
    <row r="2662" spans="1:15" ht="15">
      <c r="A2662" s="31"/>
      <c r="B2662" s="31"/>
      <c r="C2662" s="31"/>
      <c r="D2662" s="31"/>
      <c r="E2662" s="31"/>
      <c r="F2662" s="31"/>
      <c r="G2662" s="31"/>
      <c r="H2662" s="31"/>
      <c r="I2662" s="31"/>
      <c r="J2662" s="31"/>
      <c r="K2662" s="31"/>
      <c r="L2662" s="31"/>
      <c r="M2662" s="31"/>
      <c r="N2662" s="31"/>
      <c r="O2662" s="31"/>
    </row>
    <row r="2663" spans="1:15" ht="15">
      <c r="A2663" s="31"/>
      <c r="B2663" s="31"/>
      <c r="C2663" s="31"/>
      <c r="D2663" s="31"/>
      <c r="E2663" s="31"/>
      <c r="F2663" s="31"/>
      <c r="G2663" s="31"/>
      <c r="H2663" s="31"/>
      <c r="I2663" s="31"/>
      <c r="J2663" s="31"/>
      <c r="K2663" s="31"/>
      <c r="L2663" s="31"/>
      <c r="M2663" s="31"/>
      <c r="N2663" s="31"/>
      <c r="O2663" s="31"/>
    </row>
    <row r="2664" spans="1:15" ht="15">
      <c r="A2664" s="31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</row>
    <row r="2665" spans="1:15" ht="15">
      <c r="A2665" s="31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</row>
    <row r="2666" spans="1:15" ht="15">
      <c r="A2666" s="31"/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</row>
    <row r="2667" spans="1:15" ht="15">
      <c r="A2667" s="31"/>
      <c r="B2667" s="31"/>
      <c r="C2667" s="31"/>
      <c r="D2667" s="31"/>
      <c r="E2667" s="31"/>
      <c r="F2667" s="31"/>
      <c r="G2667" s="31"/>
      <c r="H2667" s="31"/>
      <c r="I2667" s="31"/>
      <c r="J2667" s="31"/>
      <c r="K2667" s="31"/>
      <c r="L2667" s="31"/>
      <c r="M2667" s="31"/>
      <c r="N2667" s="31"/>
      <c r="O2667" s="31"/>
    </row>
    <row r="2668" spans="1:15" ht="15">
      <c r="A2668" s="31"/>
      <c r="B2668" s="31"/>
      <c r="C2668" s="31"/>
      <c r="D2668" s="31"/>
      <c r="E2668" s="31"/>
      <c r="F2668" s="31"/>
      <c r="G2668" s="31"/>
      <c r="H2668" s="31"/>
      <c r="I2668" s="31"/>
      <c r="J2668" s="31"/>
      <c r="K2668" s="31"/>
      <c r="L2668" s="31"/>
      <c r="M2668" s="31"/>
      <c r="N2668" s="31"/>
      <c r="O2668" s="31"/>
    </row>
    <row r="2669" spans="1:15" ht="15">
      <c r="A2669" s="31"/>
      <c r="B2669" s="31"/>
      <c r="C2669" s="31"/>
      <c r="D2669" s="31"/>
      <c r="E2669" s="31"/>
      <c r="F2669" s="31"/>
      <c r="G2669" s="31"/>
      <c r="H2669" s="31"/>
      <c r="I2669" s="31"/>
      <c r="J2669" s="31"/>
      <c r="K2669" s="31"/>
      <c r="L2669" s="31"/>
      <c r="M2669" s="31"/>
      <c r="N2669" s="31"/>
      <c r="O2669" s="31"/>
    </row>
    <row r="2670" spans="1:15" ht="15">
      <c r="A2670" s="31"/>
      <c r="B2670" s="31"/>
      <c r="C2670" s="31"/>
      <c r="D2670" s="31"/>
      <c r="E2670" s="31"/>
      <c r="F2670" s="31"/>
      <c r="G2670" s="31"/>
      <c r="H2670" s="31"/>
      <c r="I2670" s="31"/>
      <c r="J2670" s="31"/>
      <c r="K2670" s="31"/>
      <c r="L2670" s="31"/>
      <c r="M2670" s="31"/>
      <c r="N2670" s="31"/>
      <c r="O2670" s="31"/>
    </row>
    <row r="2671" spans="1:15" ht="15">
      <c r="A2671" s="31"/>
      <c r="B2671" s="31"/>
      <c r="C2671" s="31"/>
      <c r="D2671" s="31"/>
      <c r="E2671" s="31"/>
      <c r="F2671" s="31"/>
      <c r="G2671" s="31"/>
      <c r="H2671" s="31"/>
      <c r="I2671" s="31"/>
      <c r="J2671" s="31"/>
      <c r="K2671" s="31"/>
      <c r="L2671" s="31"/>
      <c r="M2671" s="31"/>
      <c r="N2671" s="31"/>
      <c r="O2671" s="31"/>
    </row>
    <row r="2672" spans="1:15" ht="15">
      <c r="A2672" s="31"/>
      <c r="B2672" s="31"/>
      <c r="C2672" s="31"/>
      <c r="D2672" s="31"/>
      <c r="E2672" s="31"/>
      <c r="F2672" s="31"/>
      <c r="G2672" s="31"/>
      <c r="H2672" s="31"/>
      <c r="I2672" s="31"/>
      <c r="J2672" s="31"/>
      <c r="K2672" s="31"/>
      <c r="L2672" s="31"/>
      <c r="M2672" s="31"/>
      <c r="N2672" s="31"/>
      <c r="O2672" s="31"/>
    </row>
    <row r="2673" spans="1:15" ht="15">
      <c r="A2673" s="31"/>
      <c r="B2673" s="31"/>
      <c r="C2673" s="31"/>
      <c r="D2673" s="31"/>
      <c r="E2673" s="31"/>
      <c r="F2673" s="31"/>
      <c r="G2673" s="31"/>
      <c r="H2673" s="31"/>
      <c r="I2673" s="31"/>
      <c r="J2673" s="31"/>
      <c r="K2673" s="31"/>
      <c r="L2673" s="31"/>
      <c r="M2673" s="31"/>
      <c r="N2673" s="31"/>
      <c r="O2673" s="31"/>
    </row>
    <row r="2674" spans="1:15" ht="15">
      <c r="A2674" s="31"/>
      <c r="B2674" s="31"/>
      <c r="C2674" s="31"/>
      <c r="D2674" s="31"/>
      <c r="E2674" s="31"/>
      <c r="F2674" s="31"/>
      <c r="G2674" s="31"/>
      <c r="H2674" s="31"/>
      <c r="I2674" s="31"/>
      <c r="J2674" s="31"/>
      <c r="K2674" s="31"/>
      <c r="L2674" s="31"/>
      <c r="M2674" s="31"/>
      <c r="N2674" s="31"/>
      <c r="O2674" s="31"/>
    </row>
    <row r="2675" spans="1:15" ht="15">
      <c r="A2675" s="31"/>
      <c r="B2675" s="31"/>
      <c r="C2675" s="31"/>
      <c r="D2675" s="31"/>
      <c r="E2675" s="31"/>
      <c r="F2675" s="31"/>
      <c r="G2675" s="31"/>
      <c r="H2675" s="31"/>
      <c r="I2675" s="31"/>
      <c r="J2675" s="31"/>
      <c r="K2675" s="31"/>
      <c r="L2675" s="31"/>
      <c r="M2675" s="31"/>
      <c r="N2675" s="31"/>
      <c r="O2675" s="31"/>
    </row>
    <row r="2676" spans="1:15" ht="15">
      <c r="A2676" s="31"/>
      <c r="B2676" s="31"/>
      <c r="C2676" s="31"/>
      <c r="D2676" s="31"/>
      <c r="E2676" s="31"/>
      <c r="F2676" s="31"/>
      <c r="G2676" s="31"/>
      <c r="H2676" s="31"/>
      <c r="I2676" s="31"/>
      <c r="J2676" s="31"/>
      <c r="K2676" s="31"/>
      <c r="L2676" s="31"/>
      <c r="M2676" s="31"/>
      <c r="N2676" s="31"/>
      <c r="O2676" s="31"/>
    </row>
    <row r="2677" spans="1:15" ht="15">
      <c r="A2677" s="31"/>
      <c r="B2677" s="31"/>
      <c r="C2677" s="31"/>
      <c r="D2677" s="31"/>
      <c r="E2677" s="31"/>
      <c r="F2677" s="31"/>
      <c r="G2677" s="31"/>
      <c r="H2677" s="31"/>
      <c r="I2677" s="31"/>
      <c r="J2677" s="31"/>
      <c r="K2677" s="31"/>
      <c r="L2677" s="31"/>
      <c r="M2677" s="31"/>
      <c r="N2677" s="31"/>
      <c r="O2677" s="31"/>
    </row>
    <row r="2678" spans="1:15" ht="15">
      <c r="A2678" s="31"/>
      <c r="B2678" s="31"/>
      <c r="C2678" s="31"/>
      <c r="D2678" s="31"/>
      <c r="E2678" s="31"/>
      <c r="F2678" s="31"/>
      <c r="G2678" s="31"/>
      <c r="H2678" s="31"/>
      <c r="I2678" s="31"/>
      <c r="J2678" s="31"/>
      <c r="K2678" s="31"/>
      <c r="L2678" s="31"/>
      <c r="M2678" s="31"/>
      <c r="N2678" s="31"/>
      <c r="O2678" s="31"/>
    </row>
    <row r="2679" spans="1:15" ht="15">
      <c r="A2679" s="31"/>
      <c r="B2679" s="31"/>
      <c r="C2679" s="31"/>
      <c r="D2679" s="31"/>
      <c r="E2679" s="31"/>
      <c r="F2679" s="31"/>
      <c r="G2679" s="31"/>
      <c r="H2679" s="31"/>
      <c r="I2679" s="31"/>
      <c r="J2679" s="31"/>
      <c r="K2679" s="31"/>
      <c r="L2679" s="31"/>
      <c r="M2679" s="31"/>
      <c r="N2679" s="31"/>
      <c r="O2679" s="31"/>
    </row>
    <row r="2680" spans="1:15" ht="15">
      <c r="A2680" s="31"/>
      <c r="B2680" s="31"/>
      <c r="C2680" s="31"/>
      <c r="D2680" s="31"/>
      <c r="E2680" s="31"/>
      <c r="F2680" s="31"/>
      <c r="G2680" s="31"/>
      <c r="H2680" s="31"/>
      <c r="I2680" s="31"/>
      <c r="J2680" s="31"/>
      <c r="K2680" s="31"/>
      <c r="L2680" s="31"/>
      <c r="M2680" s="31"/>
      <c r="N2680" s="31"/>
      <c r="O2680" s="31"/>
    </row>
    <row r="2681" spans="1:15" ht="15">
      <c r="A2681" s="31"/>
      <c r="B2681" s="31"/>
      <c r="C2681" s="31"/>
      <c r="D2681" s="31"/>
      <c r="E2681" s="31"/>
      <c r="F2681" s="31"/>
      <c r="G2681" s="31"/>
      <c r="H2681" s="31"/>
      <c r="I2681" s="31"/>
      <c r="J2681" s="31"/>
      <c r="K2681" s="31"/>
      <c r="L2681" s="31"/>
      <c r="M2681" s="31"/>
      <c r="N2681" s="31"/>
      <c r="O2681" s="31"/>
    </row>
    <row r="2682" spans="1:15" ht="15">
      <c r="A2682" s="31"/>
      <c r="B2682" s="31"/>
      <c r="C2682" s="31"/>
      <c r="D2682" s="31"/>
      <c r="E2682" s="31"/>
      <c r="F2682" s="31"/>
      <c r="G2682" s="31"/>
      <c r="H2682" s="31"/>
      <c r="I2682" s="31"/>
      <c r="J2682" s="31"/>
      <c r="K2682" s="31"/>
      <c r="L2682" s="31"/>
      <c r="M2682" s="31"/>
      <c r="N2682" s="31"/>
      <c r="O2682" s="31"/>
    </row>
    <row r="2683" spans="1:15" ht="15">
      <c r="A2683" s="31"/>
      <c r="B2683" s="31"/>
      <c r="C2683" s="31"/>
      <c r="D2683" s="31"/>
      <c r="E2683" s="31"/>
      <c r="F2683" s="31"/>
      <c r="G2683" s="31"/>
      <c r="H2683" s="31"/>
      <c r="I2683" s="31"/>
      <c r="J2683" s="31"/>
      <c r="K2683" s="31"/>
      <c r="L2683" s="31"/>
      <c r="M2683" s="31"/>
      <c r="N2683" s="31"/>
      <c r="O2683" s="31"/>
    </row>
    <row r="2684" spans="1:15" ht="15">
      <c r="A2684" s="31"/>
      <c r="B2684" s="31"/>
      <c r="C2684" s="31"/>
      <c r="D2684" s="31"/>
      <c r="E2684" s="31"/>
      <c r="F2684" s="31"/>
      <c r="G2684" s="31"/>
      <c r="H2684" s="31"/>
      <c r="I2684" s="31"/>
      <c r="J2684" s="31"/>
      <c r="K2684" s="31"/>
      <c r="L2684" s="31"/>
      <c r="M2684" s="31"/>
      <c r="N2684" s="31"/>
      <c r="O2684" s="31"/>
    </row>
    <row r="2685" spans="1:15" ht="15">
      <c r="A2685" s="31"/>
      <c r="B2685" s="31"/>
      <c r="C2685" s="31"/>
      <c r="D2685" s="31"/>
      <c r="E2685" s="31"/>
      <c r="F2685" s="31"/>
      <c r="G2685" s="31"/>
      <c r="H2685" s="31"/>
      <c r="I2685" s="31"/>
      <c r="J2685" s="31"/>
      <c r="K2685" s="31"/>
      <c r="L2685" s="31"/>
      <c r="M2685" s="31"/>
      <c r="N2685" s="31"/>
      <c r="O2685" s="31"/>
    </row>
    <row r="2686" spans="1:15" ht="15">
      <c r="A2686" s="31"/>
      <c r="B2686" s="31"/>
      <c r="C2686" s="31"/>
      <c r="D2686" s="31"/>
      <c r="E2686" s="31"/>
      <c r="F2686" s="31"/>
      <c r="G2686" s="31"/>
      <c r="H2686" s="31"/>
      <c r="I2686" s="31"/>
      <c r="J2686" s="31"/>
      <c r="K2686" s="31"/>
      <c r="L2686" s="31"/>
      <c r="M2686" s="31"/>
      <c r="N2686" s="31"/>
      <c r="O2686" s="31"/>
    </row>
    <row r="2687" spans="1:15" ht="15">
      <c r="A2687" s="31"/>
      <c r="B2687" s="31"/>
      <c r="C2687" s="31"/>
      <c r="D2687" s="31"/>
      <c r="E2687" s="31"/>
      <c r="F2687" s="31"/>
      <c r="G2687" s="31"/>
      <c r="H2687" s="31"/>
      <c r="I2687" s="31"/>
      <c r="J2687" s="31"/>
      <c r="K2687" s="31"/>
      <c r="L2687" s="31"/>
      <c r="M2687" s="31"/>
      <c r="N2687" s="31"/>
      <c r="O2687" s="31"/>
    </row>
    <row r="2688" spans="1:15" ht="15">
      <c r="A2688" s="31"/>
      <c r="B2688" s="31"/>
      <c r="C2688" s="31"/>
      <c r="D2688" s="31"/>
      <c r="E2688" s="31"/>
      <c r="F2688" s="31"/>
      <c r="G2688" s="31"/>
      <c r="H2688" s="31"/>
      <c r="I2688" s="31"/>
      <c r="J2688" s="31"/>
      <c r="K2688" s="31"/>
      <c r="L2688" s="31"/>
      <c r="M2688" s="31"/>
      <c r="N2688" s="31"/>
      <c r="O2688" s="31"/>
    </row>
    <row r="2689" spans="1:15" ht="15">
      <c r="A2689" s="31"/>
      <c r="B2689" s="31"/>
      <c r="C2689" s="31"/>
      <c r="D2689" s="31"/>
      <c r="E2689" s="31"/>
      <c r="F2689" s="31"/>
      <c r="G2689" s="31"/>
      <c r="H2689" s="31"/>
      <c r="I2689" s="31"/>
      <c r="J2689" s="31"/>
      <c r="K2689" s="31"/>
      <c r="L2689" s="31"/>
      <c r="M2689" s="31"/>
      <c r="N2689" s="31"/>
      <c r="O2689" s="31"/>
    </row>
    <row r="2690" spans="1:15" ht="15">
      <c r="A2690" s="31"/>
      <c r="B2690" s="31"/>
      <c r="C2690" s="31"/>
      <c r="D2690" s="31"/>
      <c r="E2690" s="31"/>
      <c r="F2690" s="31"/>
      <c r="G2690" s="31"/>
      <c r="H2690" s="31"/>
      <c r="I2690" s="31"/>
      <c r="J2690" s="31"/>
      <c r="K2690" s="31"/>
      <c r="L2690" s="31"/>
      <c r="M2690" s="31"/>
      <c r="N2690" s="31"/>
      <c r="O2690" s="31"/>
    </row>
    <row r="2691" spans="1:15" ht="15">
      <c r="A2691" s="31"/>
      <c r="B2691" s="31"/>
      <c r="C2691" s="31"/>
      <c r="D2691" s="31"/>
      <c r="E2691" s="31"/>
      <c r="F2691" s="31"/>
      <c r="G2691" s="31"/>
      <c r="H2691" s="31"/>
      <c r="I2691" s="31"/>
      <c r="J2691" s="31"/>
      <c r="K2691" s="31"/>
      <c r="L2691" s="31"/>
      <c r="M2691" s="31"/>
      <c r="N2691" s="31"/>
      <c r="O2691" s="31"/>
    </row>
    <row r="2692" spans="1:15" ht="15">
      <c r="A2692" s="31"/>
      <c r="B2692" s="31"/>
      <c r="C2692" s="31"/>
      <c r="D2692" s="31"/>
      <c r="E2692" s="31"/>
      <c r="F2692" s="31"/>
      <c r="G2692" s="31"/>
      <c r="H2692" s="31"/>
      <c r="I2692" s="31"/>
      <c r="J2692" s="31"/>
      <c r="K2692" s="31"/>
      <c r="L2692" s="31"/>
      <c r="M2692" s="31"/>
      <c r="N2692" s="31"/>
      <c r="O2692" s="31"/>
    </row>
    <row r="2693" spans="1:15" ht="15">
      <c r="A2693" s="31"/>
      <c r="B2693" s="31"/>
      <c r="C2693" s="31"/>
      <c r="D2693" s="31"/>
      <c r="E2693" s="31"/>
      <c r="F2693" s="31"/>
      <c r="G2693" s="31"/>
      <c r="H2693" s="31"/>
      <c r="I2693" s="31"/>
      <c r="J2693" s="31"/>
      <c r="K2693" s="31"/>
      <c r="L2693" s="31"/>
      <c r="M2693" s="31"/>
      <c r="N2693" s="31"/>
      <c r="O2693" s="31"/>
    </row>
    <row r="2694" spans="1:15" ht="15">
      <c r="A2694" s="31"/>
      <c r="B2694" s="31"/>
      <c r="C2694" s="31"/>
      <c r="D2694" s="31"/>
      <c r="E2694" s="31"/>
      <c r="F2694" s="31"/>
      <c r="G2694" s="31"/>
      <c r="H2694" s="31"/>
      <c r="I2694" s="31"/>
      <c r="J2694" s="31"/>
      <c r="K2694" s="31"/>
      <c r="L2694" s="31"/>
      <c r="M2694" s="31"/>
      <c r="N2694" s="31"/>
      <c r="O2694" s="31"/>
    </row>
    <row r="2695" spans="1:15" ht="15">
      <c r="A2695" s="31"/>
      <c r="B2695" s="31"/>
      <c r="C2695" s="31"/>
      <c r="D2695" s="31"/>
      <c r="E2695" s="31"/>
      <c r="F2695" s="31"/>
      <c r="G2695" s="31"/>
      <c r="H2695" s="31"/>
      <c r="I2695" s="31"/>
      <c r="J2695" s="31"/>
      <c r="K2695" s="31"/>
      <c r="L2695" s="31"/>
      <c r="M2695" s="31"/>
      <c r="N2695" s="31"/>
      <c r="O2695" s="31"/>
    </row>
    <row r="2696" spans="1:15" ht="15">
      <c r="A2696" s="31"/>
      <c r="B2696" s="31"/>
      <c r="C2696" s="31"/>
      <c r="D2696" s="31"/>
      <c r="E2696" s="31"/>
      <c r="F2696" s="31"/>
      <c r="G2696" s="31"/>
      <c r="H2696" s="31"/>
      <c r="I2696" s="31"/>
      <c r="J2696" s="31"/>
      <c r="K2696" s="31"/>
      <c r="L2696" s="31"/>
      <c r="M2696" s="31"/>
      <c r="N2696" s="31"/>
      <c r="O2696" s="31"/>
    </row>
    <row r="2697" spans="1:15" ht="15">
      <c r="A2697" s="31"/>
      <c r="B2697" s="31"/>
      <c r="C2697" s="31"/>
      <c r="D2697" s="31"/>
      <c r="E2697" s="31"/>
      <c r="F2697" s="31"/>
      <c r="G2697" s="31"/>
      <c r="H2697" s="31"/>
      <c r="I2697" s="31"/>
      <c r="J2697" s="31"/>
      <c r="K2697" s="31"/>
      <c r="L2697" s="31"/>
      <c r="M2697" s="31"/>
      <c r="N2697" s="31"/>
      <c r="O2697" s="31"/>
    </row>
    <row r="2698" spans="1:15" ht="15">
      <c r="A2698" s="31"/>
      <c r="B2698" s="31"/>
      <c r="C2698" s="31"/>
      <c r="D2698" s="31"/>
      <c r="E2698" s="31"/>
      <c r="F2698" s="31"/>
      <c r="G2698" s="31"/>
      <c r="H2698" s="31"/>
      <c r="I2698" s="31"/>
      <c r="J2698" s="31"/>
      <c r="K2698" s="31"/>
      <c r="L2698" s="31"/>
      <c r="M2698" s="31"/>
      <c r="N2698" s="31"/>
      <c r="O2698" s="31"/>
    </row>
    <row r="2699" spans="1:15" ht="15">
      <c r="A2699" s="31"/>
      <c r="B2699" s="31"/>
      <c r="C2699" s="31"/>
      <c r="D2699" s="31"/>
      <c r="E2699" s="31"/>
      <c r="F2699" s="31"/>
      <c r="G2699" s="31"/>
      <c r="H2699" s="31"/>
      <c r="I2699" s="31"/>
      <c r="J2699" s="31"/>
      <c r="K2699" s="31"/>
      <c r="L2699" s="31"/>
      <c r="M2699" s="31"/>
      <c r="N2699" s="31"/>
      <c r="O2699" s="31"/>
    </row>
    <row r="2700" spans="1:15" ht="15">
      <c r="A2700" s="31"/>
      <c r="B2700" s="31"/>
      <c r="C2700" s="31"/>
      <c r="D2700" s="31"/>
      <c r="E2700" s="31"/>
      <c r="F2700" s="31"/>
      <c r="G2700" s="31"/>
      <c r="H2700" s="31"/>
      <c r="I2700" s="31"/>
      <c r="J2700" s="31"/>
      <c r="K2700" s="31"/>
      <c r="L2700" s="31"/>
      <c r="M2700" s="31"/>
      <c r="N2700" s="31"/>
      <c r="O2700" s="31"/>
    </row>
    <row r="2701" spans="1:15" ht="15">
      <c r="A2701" s="31"/>
      <c r="B2701" s="31"/>
      <c r="C2701" s="31"/>
      <c r="D2701" s="31"/>
      <c r="E2701" s="31"/>
      <c r="F2701" s="31"/>
      <c r="G2701" s="31"/>
      <c r="H2701" s="31"/>
      <c r="I2701" s="31"/>
      <c r="J2701" s="31"/>
      <c r="K2701" s="31"/>
      <c r="L2701" s="31"/>
      <c r="M2701" s="31"/>
      <c r="N2701" s="31"/>
      <c r="O2701" s="31"/>
    </row>
    <row r="2702" spans="1:15" ht="15">
      <c r="A2702" s="31"/>
      <c r="B2702" s="31"/>
      <c r="C2702" s="31"/>
      <c r="D2702" s="31"/>
      <c r="E2702" s="31"/>
      <c r="F2702" s="31"/>
      <c r="G2702" s="31"/>
      <c r="H2702" s="31"/>
      <c r="I2702" s="31"/>
      <c r="J2702" s="31"/>
      <c r="K2702" s="31"/>
      <c r="L2702" s="31"/>
      <c r="M2702" s="31"/>
      <c r="N2702" s="31"/>
      <c r="O2702" s="31"/>
    </row>
    <row r="2703" spans="1:15" ht="15">
      <c r="A2703" s="31"/>
      <c r="B2703" s="31"/>
      <c r="C2703" s="31"/>
      <c r="D2703" s="31"/>
      <c r="E2703" s="31"/>
      <c r="F2703" s="31"/>
      <c r="G2703" s="31"/>
      <c r="H2703" s="31"/>
      <c r="I2703" s="31"/>
      <c r="J2703" s="31"/>
      <c r="K2703" s="31"/>
      <c r="L2703" s="31"/>
      <c r="M2703" s="31"/>
      <c r="N2703" s="31"/>
      <c r="O2703" s="31"/>
    </row>
    <row r="2704" spans="1:15" ht="15">
      <c r="A2704" s="31"/>
      <c r="B2704" s="31"/>
      <c r="C2704" s="31"/>
      <c r="D2704" s="31"/>
      <c r="E2704" s="31"/>
      <c r="F2704" s="31"/>
      <c r="G2704" s="31"/>
      <c r="H2704" s="31"/>
      <c r="I2704" s="31"/>
      <c r="J2704" s="31"/>
      <c r="K2704" s="31"/>
      <c r="L2704" s="31"/>
      <c r="M2704" s="31"/>
      <c r="N2704" s="31"/>
      <c r="O2704" s="31"/>
    </row>
    <row r="2705" spans="1:15" ht="15">
      <c r="A2705" s="31"/>
      <c r="B2705" s="31"/>
      <c r="C2705" s="31"/>
      <c r="D2705" s="31"/>
      <c r="E2705" s="31"/>
      <c r="F2705" s="31"/>
      <c r="G2705" s="31"/>
      <c r="H2705" s="31"/>
      <c r="I2705" s="31"/>
      <c r="J2705" s="31"/>
      <c r="K2705" s="31"/>
      <c r="L2705" s="31"/>
      <c r="M2705" s="31"/>
      <c r="N2705" s="31"/>
      <c r="O2705" s="31"/>
    </row>
    <row r="2706" spans="1:15" ht="15">
      <c r="A2706" s="31"/>
      <c r="B2706" s="31"/>
      <c r="C2706" s="31"/>
      <c r="D2706" s="31"/>
      <c r="E2706" s="31"/>
      <c r="F2706" s="31"/>
      <c r="G2706" s="31"/>
      <c r="H2706" s="31"/>
      <c r="I2706" s="31"/>
      <c r="J2706" s="31"/>
      <c r="K2706" s="31"/>
      <c r="L2706" s="31"/>
      <c r="M2706" s="31"/>
      <c r="N2706" s="31"/>
      <c r="O2706" s="31"/>
    </row>
    <row r="2707" spans="1:15" ht="15">
      <c r="A2707" s="31"/>
      <c r="B2707" s="31"/>
      <c r="C2707" s="31"/>
      <c r="D2707" s="31"/>
      <c r="E2707" s="31"/>
      <c r="F2707" s="31"/>
      <c r="G2707" s="31"/>
      <c r="H2707" s="31"/>
      <c r="I2707" s="31"/>
      <c r="J2707" s="31"/>
      <c r="K2707" s="31"/>
      <c r="L2707" s="31"/>
      <c r="M2707" s="31"/>
      <c r="N2707" s="31"/>
      <c r="O2707" s="31"/>
    </row>
    <row r="2708" spans="1:15" ht="15">
      <c r="A2708" s="31"/>
      <c r="B2708" s="31"/>
      <c r="C2708" s="31"/>
      <c r="D2708" s="31"/>
      <c r="E2708" s="31"/>
      <c r="F2708" s="31"/>
      <c r="G2708" s="31"/>
      <c r="H2708" s="31"/>
      <c r="I2708" s="31"/>
      <c r="J2708" s="31"/>
      <c r="K2708" s="31"/>
      <c r="L2708" s="31"/>
      <c r="M2708" s="31"/>
      <c r="N2708" s="31"/>
      <c r="O2708" s="31"/>
    </row>
    <row r="2709" spans="1:15" ht="15">
      <c r="A2709" s="31"/>
      <c r="B2709" s="31"/>
      <c r="C2709" s="31"/>
      <c r="D2709" s="31"/>
      <c r="E2709" s="31"/>
      <c r="F2709" s="31"/>
      <c r="G2709" s="31"/>
      <c r="H2709" s="31"/>
      <c r="I2709" s="31"/>
      <c r="J2709" s="31"/>
      <c r="K2709" s="31"/>
      <c r="L2709" s="31"/>
      <c r="M2709" s="31"/>
      <c r="N2709" s="31"/>
      <c r="O2709" s="31"/>
    </row>
    <row r="2710" spans="1:15" ht="15">
      <c r="A2710" s="31"/>
      <c r="B2710" s="31"/>
      <c r="C2710" s="31"/>
      <c r="D2710" s="31"/>
      <c r="E2710" s="31"/>
      <c r="F2710" s="31"/>
      <c r="G2710" s="31"/>
      <c r="H2710" s="31"/>
      <c r="I2710" s="31"/>
      <c r="J2710" s="31"/>
      <c r="K2710" s="31"/>
      <c r="L2710" s="31"/>
      <c r="M2710" s="31"/>
      <c r="N2710" s="31"/>
      <c r="O2710" s="31"/>
    </row>
    <row r="2711" spans="1:15" ht="15">
      <c r="A2711" s="31"/>
      <c r="B2711" s="31"/>
      <c r="C2711" s="31"/>
      <c r="D2711" s="31"/>
      <c r="E2711" s="31"/>
      <c r="F2711" s="31"/>
      <c r="G2711" s="31"/>
      <c r="H2711" s="31"/>
      <c r="I2711" s="31"/>
      <c r="J2711" s="31"/>
      <c r="K2711" s="31"/>
      <c r="L2711" s="31"/>
      <c r="M2711" s="31"/>
      <c r="N2711" s="31"/>
      <c r="O2711" s="31"/>
    </row>
    <row r="2712" spans="1:15" ht="15">
      <c r="A2712" s="31"/>
      <c r="B2712" s="31"/>
      <c r="C2712" s="31"/>
      <c r="D2712" s="31"/>
      <c r="E2712" s="31"/>
      <c r="F2712" s="31"/>
      <c r="G2712" s="31"/>
      <c r="H2712" s="31"/>
      <c r="I2712" s="31"/>
      <c r="J2712" s="31"/>
      <c r="K2712" s="31"/>
      <c r="L2712" s="31"/>
      <c r="M2712" s="31"/>
      <c r="N2712" s="31"/>
      <c r="O2712" s="31"/>
    </row>
    <row r="2713" spans="1:15" ht="15">
      <c r="A2713" s="31"/>
      <c r="B2713" s="31"/>
      <c r="C2713" s="31"/>
      <c r="D2713" s="31"/>
      <c r="E2713" s="31"/>
      <c r="F2713" s="31"/>
      <c r="G2713" s="31"/>
      <c r="H2713" s="31"/>
      <c r="I2713" s="31"/>
      <c r="J2713" s="31"/>
      <c r="K2713" s="31"/>
      <c r="L2713" s="31"/>
      <c r="M2713" s="31"/>
      <c r="N2713" s="31"/>
      <c r="O2713" s="31"/>
    </row>
    <row r="2714" spans="1:15" ht="15">
      <c r="A2714" s="31"/>
      <c r="B2714" s="31"/>
      <c r="C2714" s="31"/>
      <c r="D2714" s="31"/>
      <c r="E2714" s="31"/>
      <c r="F2714" s="31"/>
      <c r="G2714" s="31"/>
      <c r="H2714" s="31"/>
      <c r="I2714" s="31"/>
      <c r="J2714" s="31"/>
      <c r="K2714" s="31"/>
      <c r="L2714" s="31"/>
      <c r="M2714" s="31"/>
      <c r="N2714" s="31"/>
      <c r="O2714" s="31"/>
    </row>
    <row r="2715" spans="1:15" ht="15">
      <c r="A2715" s="31"/>
      <c r="B2715" s="31"/>
      <c r="C2715" s="31"/>
      <c r="D2715" s="31"/>
      <c r="E2715" s="31"/>
      <c r="F2715" s="31"/>
      <c r="G2715" s="31"/>
      <c r="H2715" s="31"/>
      <c r="I2715" s="31"/>
      <c r="J2715" s="31"/>
      <c r="K2715" s="31"/>
      <c r="L2715" s="31"/>
      <c r="M2715" s="31"/>
      <c r="N2715" s="31"/>
      <c r="O2715" s="31"/>
    </row>
    <row r="2716" spans="1:15" ht="15">
      <c r="A2716" s="31"/>
      <c r="B2716" s="31"/>
      <c r="C2716" s="31"/>
      <c r="D2716" s="31"/>
      <c r="E2716" s="31"/>
      <c r="F2716" s="31"/>
      <c r="G2716" s="31"/>
      <c r="H2716" s="31"/>
      <c r="I2716" s="31"/>
      <c r="J2716" s="31"/>
      <c r="K2716" s="31"/>
      <c r="L2716" s="31"/>
      <c r="M2716" s="31"/>
      <c r="N2716" s="31"/>
      <c r="O2716" s="31"/>
    </row>
    <row r="2717" spans="1:15" ht="15">
      <c r="A2717" s="31"/>
      <c r="B2717" s="31"/>
      <c r="C2717" s="31"/>
      <c r="D2717" s="31"/>
      <c r="E2717" s="31"/>
      <c r="F2717" s="31"/>
      <c r="G2717" s="31"/>
      <c r="H2717" s="31"/>
      <c r="I2717" s="31"/>
      <c r="J2717" s="31"/>
      <c r="K2717" s="31"/>
      <c r="L2717" s="31"/>
      <c r="M2717" s="31"/>
      <c r="N2717" s="31"/>
      <c r="O2717" s="31"/>
    </row>
    <row r="2718" spans="1:15" ht="15">
      <c r="A2718" s="31"/>
      <c r="B2718" s="31"/>
      <c r="C2718" s="31"/>
      <c r="D2718" s="31"/>
      <c r="E2718" s="31"/>
      <c r="F2718" s="31"/>
      <c r="G2718" s="31"/>
      <c r="H2718" s="31"/>
      <c r="I2718" s="31"/>
      <c r="J2718" s="31"/>
      <c r="K2718" s="31"/>
      <c r="L2718" s="31"/>
      <c r="M2718" s="31"/>
      <c r="N2718" s="31"/>
      <c r="O2718" s="31"/>
    </row>
    <row r="2719" spans="1:15" ht="15">
      <c r="A2719" s="31"/>
      <c r="B2719" s="31"/>
      <c r="C2719" s="31"/>
      <c r="D2719" s="31"/>
      <c r="E2719" s="31"/>
      <c r="F2719" s="31"/>
      <c r="G2719" s="31"/>
      <c r="H2719" s="31"/>
      <c r="I2719" s="31"/>
      <c r="J2719" s="31"/>
      <c r="K2719" s="31"/>
      <c r="L2719" s="31"/>
      <c r="M2719" s="31"/>
      <c r="N2719" s="31"/>
      <c r="O2719" s="31"/>
    </row>
    <row r="2720" spans="1:15" ht="15">
      <c r="A2720" s="31"/>
      <c r="B2720" s="31"/>
      <c r="C2720" s="31"/>
      <c r="D2720" s="31"/>
      <c r="E2720" s="31"/>
      <c r="F2720" s="31"/>
      <c r="G2720" s="31"/>
      <c r="H2720" s="31"/>
      <c r="I2720" s="31"/>
      <c r="J2720" s="31"/>
      <c r="K2720" s="31"/>
      <c r="L2720" s="31"/>
      <c r="M2720" s="31"/>
      <c r="N2720" s="31"/>
      <c r="O2720" s="31"/>
    </row>
    <row r="2721" spans="1:15" ht="15">
      <c r="A2721" s="31"/>
      <c r="B2721" s="31"/>
      <c r="C2721" s="31"/>
      <c r="D2721" s="31"/>
      <c r="E2721" s="31"/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</row>
    <row r="2722" spans="1:15" ht="15">
      <c r="A2722" s="31"/>
      <c r="B2722" s="31"/>
      <c r="C2722" s="31"/>
      <c r="D2722" s="31"/>
      <c r="E2722" s="31"/>
      <c r="F2722" s="31"/>
      <c r="G2722" s="31"/>
      <c r="H2722" s="31"/>
      <c r="I2722" s="31"/>
      <c r="J2722" s="31"/>
      <c r="K2722" s="31"/>
      <c r="L2722" s="31"/>
      <c r="M2722" s="31"/>
      <c r="N2722" s="31"/>
      <c r="O2722" s="31"/>
    </row>
    <row r="2723" spans="1:15" ht="15">
      <c r="A2723" s="31"/>
      <c r="B2723" s="31"/>
      <c r="C2723" s="31"/>
      <c r="D2723" s="31"/>
      <c r="E2723" s="31"/>
      <c r="F2723" s="31"/>
      <c r="G2723" s="31"/>
      <c r="H2723" s="31"/>
      <c r="I2723" s="31"/>
      <c r="J2723" s="31"/>
      <c r="K2723" s="31"/>
      <c r="L2723" s="31"/>
      <c r="M2723" s="31"/>
      <c r="N2723" s="31"/>
      <c r="O2723" s="31"/>
    </row>
    <row r="2724" spans="1:15" ht="15">
      <c r="A2724" s="31"/>
      <c r="B2724" s="31"/>
      <c r="C2724" s="31"/>
      <c r="D2724" s="31"/>
      <c r="E2724" s="31"/>
      <c r="F2724" s="31"/>
      <c r="G2724" s="31"/>
      <c r="H2724" s="31"/>
      <c r="I2724" s="31"/>
      <c r="J2724" s="31"/>
      <c r="K2724" s="31"/>
      <c r="L2724" s="31"/>
      <c r="M2724" s="31"/>
      <c r="N2724" s="31"/>
      <c r="O2724" s="31"/>
    </row>
    <row r="2725" spans="1:15" ht="15">
      <c r="A2725" s="31"/>
      <c r="B2725" s="31"/>
      <c r="C2725" s="31"/>
      <c r="D2725" s="31"/>
      <c r="E2725" s="31"/>
      <c r="F2725" s="31"/>
      <c r="G2725" s="31"/>
      <c r="H2725" s="31"/>
      <c r="I2725" s="31"/>
      <c r="J2725" s="31"/>
      <c r="K2725" s="31"/>
      <c r="L2725" s="31"/>
      <c r="M2725" s="31"/>
      <c r="N2725" s="31"/>
      <c r="O2725" s="31"/>
    </row>
    <row r="2726" spans="1:15" ht="15">
      <c r="A2726" s="31"/>
      <c r="B2726" s="31"/>
      <c r="C2726" s="31"/>
      <c r="D2726" s="31"/>
      <c r="E2726" s="31"/>
      <c r="F2726" s="31"/>
      <c r="G2726" s="31"/>
      <c r="H2726" s="31"/>
      <c r="I2726" s="31"/>
      <c r="J2726" s="31"/>
      <c r="K2726" s="31"/>
      <c r="L2726" s="31"/>
      <c r="M2726" s="31"/>
      <c r="N2726" s="31"/>
      <c r="O2726" s="31"/>
    </row>
    <row r="2727" spans="1:15" ht="15">
      <c r="A2727" s="31"/>
      <c r="B2727" s="31"/>
      <c r="C2727" s="31"/>
      <c r="D2727" s="31"/>
      <c r="E2727" s="31"/>
      <c r="F2727" s="31"/>
      <c r="G2727" s="31"/>
      <c r="H2727" s="31"/>
      <c r="I2727" s="31"/>
      <c r="J2727" s="31"/>
      <c r="K2727" s="31"/>
      <c r="L2727" s="31"/>
      <c r="M2727" s="31"/>
      <c r="N2727" s="31"/>
      <c r="O2727" s="31"/>
    </row>
    <row r="2728" spans="1:15" ht="15">
      <c r="A2728" s="31"/>
      <c r="B2728" s="31"/>
      <c r="C2728" s="31"/>
      <c r="D2728" s="31"/>
      <c r="E2728" s="31"/>
      <c r="F2728" s="31"/>
      <c r="G2728" s="31"/>
      <c r="H2728" s="31"/>
      <c r="I2728" s="31"/>
      <c r="J2728" s="31"/>
      <c r="K2728" s="31"/>
      <c r="L2728" s="31"/>
      <c r="M2728" s="31"/>
      <c r="N2728" s="31"/>
      <c r="O2728" s="31"/>
    </row>
    <row r="2729" spans="1:15" ht="15">
      <c r="A2729" s="31"/>
      <c r="B2729" s="31"/>
      <c r="C2729" s="31"/>
      <c r="D2729" s="31"/>
      <c r="E2729" s="31"/>
      <c r="F2729" s="31"/>
      <c r="G2729" s="31"/>
      <c r="H2729" s="31"/>
      <c r="I2729" s="31"/>
      <c r="J2729" s="31"/>
      <c r="K2729" s="31"/>
      <c r="L2729" s="31"/>
      <c r="M2729" s="31"/>
      <c r="N2729" s="31"/>
      <c r="O2729" s="31"/>
    </row>
    <row r="2730" spans="1:15" ht="15">
      <c r="A2730" s="31"/>
      <c r="B2730" s="31"/>
      <c r="C2730" s="31"/>
      <c r="D2730" s="31"/>
      <c r="E2730" s="31"/>
      <c r="F2730" s="31"/>
      <c r="G2730" s="31"/>
      <c r="H2730" s="31"/>
      <c r="I2730" s="31"/>
      <c r="J2730" s="31"/>
      <c r="K2730" s="31"/>
      <c r="L2730" s="31"/>
      <c r="M2730" s="31"/>
      <c r="N2730" s="31"/>
      <c r="O2730" s="31"/>
    </row>
    <row r="2731" spans="1:15" ht="15">
      <c r="A2731" s="31"/>
      <c r="B2731" s="31"/>
      <c r="C2731" s="31"/>
      <c r="D2731" s="31"/>
      <c r="E2731" s="31"/>
      <c r="F2731" s="31"/>
      <c r="G2731" s="31"/>
      <c r="H2731" s="31"/>
      <c r="I2731" s="31"/>
      <c r="J2731" s="31"/>
      <c r="K2731" s="31"/>
      <c r="L2731" s="31"/>
      <c r="M2731" s="31"/>
      <c r="N2731" s="31"/>
      <c r="O2731" s="31"/>
    </row>
    <row r="2732" spans="1:15" ht="15">
      <c r="A2732" s="31"/>
      <c r="B2732" s="31"/>
      <c r="C2732" s="31"/>
      <c r="D2732" s="31"/>
      <c r="E2732" s="31"/>
      <c r="F2732" s="31"/>
      <c r="G2732" s="31"/>
      <c r="H2732" s="31"/>
      <c r="I2732" s="31"/>
      <c r="J2732" s="31"/>
      <c r="K2732" s="31"/>
      <c r="L2732" s="31"/>
      <c r="M2732" s="31"/>
      <c r="N2732" s="31"/>
      <c r="O2732" s="31"/>
    </row>
    <row r="2733" spans="1:15" ht="15">
      <c r="A2733" s="31"/>
      <c r="B2733" s="31"/>
      <c r="C2733" s="31"/>
      <c r="D2733" s="31"/>
      <c r="E2733" s="31"/>
      <c r="F2733" s="31"/>
      <c r="G2733" s="31"/>
      <c r="H2733" s="31"/>
      <c r="I2733" s="31"/>
      <c r="J2733" s="31"/>
      <c r="K2733" s="31"/>
      <c r="L2733" s="31"/>
      <c r="M2733" s="31"/>
      <c r="N2733" s="31"/>
      <c r="O2733" s="31"/>
    </row>
    <row r="2734" spans="1:15" ht="15">
      <c r="A2734" s="31"/>
      <c r="B2734" s="31"/>
      <c r="C2734" s="31"/>
      <c r="D2734" s="31"/>
      <c r="E2734" s="31"/>
      <c r="F2734" s="31"/>
      <c r="G2734" s="31"/>
      <c r="H2734" s="31"/>
      <c r="I2734" s="31"/>
      <c r="J2734" s="31"/>
      <c r="K2734" s="31"/>
      <c r="L2734" s="31"/>
      <c r="M2734" s="31"/>
      <c r="N2734" s="31"/>
      <c r="O2734" s="31"/>
    </row>
    <row r="2735" spans="1:15" ht="15">
      <c r="A2735" s="31"/>
      <c r="B2735" s="31"/>
      <c r="C2735" s="31"/>
      <c r="D2735" s="31"/>
      <c r="E2735" s="31"/>
      <c r="F2735" s="31"/>
      <c r="G2735" s="31"/>
      <c r="H2735" s="31"/>
      <c r="I2735" s="31"/>
      <c r="J2735" s="31"/>
      <c r="K2735" s="31"/>
      <c r="L2735" s="31"/>
      <c r="M2735" s="31"/>
      <c r="N2735" s="31"/>
      <c r="O2735" s="31"/>
    </row>
    <row r="2736" spans="1:15" ht="15">
      <c r="A2736" s="31"/>
      <c r="B2736" s="31"/>
      <c r="C2736" s="31"/>
      <c r="D2736" s="31"/>
      <c r="E2736" s="31"/>
      <c r="F2736" s="31"/>
      <c r="G2736" s="31"/>
      <c r="H2736" s="31"/>
      <c r="I2736" s="31"/>
      <c r="J2736" s="31"/>
      <c r="K2736" s="31"/>
      <c r="L2736" s="31"/>
      <c r="M2736" s="31"/>
      <c r="N2736" s="31"/>
      <c r="O2736" s="31"/>
    </row>
    <row r="2737" spans="1:15" ht="15">
      <c r="A2737" s="31"/>
      <c r="B2737" s="31"/>
      <c r="C2737" s="31"/>
      <c r="D2737" s="31"/>
      <c r="E2737" s="31"/>
      <c r="F2737" s="31"/>
      <c r="G2737" s="31"/>
      <c r="H2737" s="31"/>
      <c r="I2737" s="31"/>
      <c r="J2737" s="31"/>
      <c r="K2737" s="31"/>
      <c r="L2737" s="31"/>
      <c r="M2737" s="31"/>
      <c r="N2737" s="31"/>
      <c r="O2737" s="31"/>
    </row>
    <row r="2738" spans="1:15" ht="15">
      <c r="A2738" s="31"/>
      <c r="B2738" s="31"/>
      <c r="C2738" s="31"/>
      <c r="D2738" s="31"/>
      <c r="E2738" s="31"/>
      <c r="F2738" s="31"/>
      <c r="G2738" s="31"/>
      <c r="H2738" s="31"/>
      <c r="I2738" s="31"/>
      <c r="J2738" s="31"/>
      <c r="K2738" s="31"/>
      <c r="L2738" s="31"/>
      <c r="M2738" s="31"/>
      <c r="N2738" s="31"/>
      <c r="O2738" s="31"/>
    </row>
    <row r="2739" spans="1:15" ht="15">
      <c r="A2739" s="31"/>
      <c r="B2739" s="31"/>
      <c r="C2739" s="31"/>
      <c r="D2739" s="31"/>
      <c r="E2739" s="31"/>
      <c r="F2739" s="31"/>
      <c r="G2739" s="31"/>
      <c r="H2739" s="31"/>
      <c r="I2739" s="31"/>
      <c r="J2739" s="31"/>
      <c r="K2739" s="31"/>
      <c r="L2739" s="31"/>
      <c r="M2739" s="31"/>
      <c r="N2739" s="31"/>
      <c r="O2739" s="31"/>
    </row>
    <row r="2740" spans="1:15" ht="15">
      <c r="A2740" s="31"/>
      <c r="B2740" s="31"/>
      <c r="C2740" s="31"/>
      <c r="D2740" s="31"/>
      <c r="E2740" s="31"/>
      <c r="F2740" s="31"/>
      <c r="G2740" s="31"/>
      <c r="H2740" s="31"/>
      <c r="I2740" s="31"/>
      <c r="J2740" s="31"/>
      <c r="K2740" s="31"/>
      <c r="L2740" s="31"/>
      <c r="M2740" s="31"/>
      <c r="N2740" s="31"/>
      <c r="O2740" s="31"/>
    </row>
    <row r="2741" spans="1:15" ht="15">
      <c r="A2741" s="31"/>
      <c r="B2741" s="31"/>
      <c r="C2741" s="31"/>
      <c r="D2741" s="31"/>
      <c r="E2741" s="31"/>
      <c r="F2741" s="31"/>
      <c r="G2741" s="31"/>
      <c r="H2741" s="31"/>
      <c r="I2741" s="31"/>
      <c r="J2741" s="31"/>
      <c r="K2741" s="31"/>
      <c r="L2741" s="31"/>
      <c r="M2741" s="31"/>
      <c r="N2741" s="31"/>
      <c r="O2741" s="31"/>
    </row>
    <row r="2742" spans="1:15" ht="15">
      <c r="A2742" s="31"/>
      <c r="B2742" s="31"/>
      <c r="C2742" s="31"/>
      <c r="D2742" s="31"/>
      <c r="E2742" s="31"/>
      <c r="F2742" s="31"/>
      <c r="G2742" s="31"/>
      <c r="H2742" s="31"/>
      <c r="I2742" s="31"/>
      <c r="J2742" s="31"/>
      <c r="K2742" s="31"/>
      <c r="L2742" s="31"/>
      <c r="M2742" s="31"/>
      <c r="N2742" s="31"/>
      <c r="O2742" s="31"/>
    </row>
    <row r="2743" spans="1:15" ht="15">
      <c r="A2743" s="31"/>
      <c r="B2743" s="31"/>
      <c r="C2743" s="31"/>
      <c r="D2743" s="31"/>
      <c r="E2743" s="31"/>
      <c r="F2743" s="31"/>
      <c r="G2743" s="31"/>
      <c r="H2743" s="31"/>
      <c r="I2743" s="31"/>
      <c r="J2743" s="31"/>
      <c r="K2743" s="31"/>
      <c r="L2743" s="31"/>
      <c r="M2743" s="31"/>
      <c r="N2743" s="31"/>
      <c r="O2743" s="31"/>
    </row>
    <row r="2744" spans="1:15" ht="15">
      <c r="A2744" s="31"/>
      <c r="B2744" s="31"/>
      <c r="C2744" s="31"/>
      <c r="D2744" s="31"/>
      <c r="E2744" s="31"/>
      <c r="F2744" s="31"/>
      <c r="G2744" s="31"/>
      <c r="H2744" s="31"/>
      <c r="I2744" s="31"/>
      <c r="J2744" s="31"/>
      <c r="K2744" s="31"/>
      <c r="L2744" s="31"/>
      <c r="M2744" s="31"/>
      <c r="N2744" s="31"/>
      <c r="O2744" s="31"/>
    </row>
    <row r="2745" spans="1:15" ht="15">
      <c r="A2745" s="31"/>
      <c r="B2745" s="31"/>
      <c r="C2745" s="31"/>
      <c r="D2745" s="31"/>
      <c r="E2745" s="31"/>
      <c r="F2745" s="31"/>
      <c r="G2745" s="31"/>
      <c r="H2745" s="31"/>
      <c r="I2745" s="31"/>
      <c r="J2745" s="31"/>
      <c r="K2745" s="31"/>
      <c r="L2745" s="31"/>
      <c r="M2745" s="31"/>
      <c r="N2745" s="31"/>
      <c r="O2745" s="31"/>
    </row>
    <row r="2746" spans="1:15" ht="15">
      <c r="A2746" s="31"/>
      <c r="B2746" s="31"/>
      <c r="C2746" s="31"/>
      <c r="D2746" s="31"/>
      <c r="E2746" s="31"/>
      <c r="F2746" s="31"/>
      <c r="G2746" s="31"/>
      <c r="H2746" s="31"/>
      <c r="I2746" s="31"/>
      <c r="J2746" s="31"/>
      <c r="K2746" s="31"/>
      <c r="L2746" s="31"/>
      <c r="M2746" s="31"/>
      <c r="N2746" s="31"/>
      <c r="O2746" s="31"/>
    </row>
    <row r="2747" spans="1:15" ht="15">
      <c r="A2747" s="31"/>
      <c r="B2747" s="31"/>
      <c r="C2747" s="31"/>
      <c r="D2747" s="31"/>
      <c r="E2747" s="31"/>
      <c r="F2747" s="31"/>
      <c r="G2747" s="31"/>
      <c r="H2747" s="31"/>
      <c r="I2747" s="31"/>
      <c r="J2747" s="31"/>
      <c r="K2747" s="31"/>
      <c r="L2747" s="31"/>
      <c r="M2747" s="31"/>
      <c r="N2747" s="31"/>
      <c r="O2747" s="31"/>
    </row>
    <row r="2748" spans="1:15" ht="15">
      <c r="A2748" s="31"/>
      <c r="B2748" s="31"/>
      <c r="C2748" s="31"/>
      <c r="D2748" s="31"/>
      <c r="E2748" s="31"/>
      <c r="F2748" s="31"/>
      <c r="G2748" s="31"/>
      <c r="H2748" s="31"/>
      <c r="I2748" s="31"/>
      <c r="J2748" s="31"/>
      <c r="K2748" s="31"/>
      <c r="L2748" s="31"/>
      <c r="M2748" s="31"/>
      <c r="N2748" s="31"/>
      <c r="O2748" s="31"/>
    </row>
    <row r="2749" spans="1:15" ht="15">
      <c r="A2749" s="31"/>
      <c r="B2749" s="31"/>
      <c r="C2749" s="31"/>
      <c r="D2749" s="31"/>
      <c r="E2749" s="31"/>
      <c r="F2749" s="31"/>
      <c r="G2749" s="31"/>
      <c r="H2749" s="31"/>
      <c r="I2749" s="31"/>
      <c r="J2749" s="31"/>
      <c r="K2749" s="31"/>
      <c r="L2749" s="31"/>
      <c r="M2749" s="31"/>
      <c r="N2749" s="31"/>
      <c r="O2749" s="31"/>
    </row>
    <row r="2750" spans="1:15" ht="15">
      <c r="A2750" s="31"/>
      <c r="B2750" s="31"/>
      <c r="C2750" s="31"/>
      <c r="D2750" s="31"/>
      <c r="E2750" s="31"/>
      <c r="F2750" s="31"/>
      <c r="G2750" s="31"/>
      <c r="H2750" s="31"/>
      <c r="I2750" s="31"/>
      <c r="J2750" s="31"/>
      <c r="K2750" s="31"/>
      <c r="L2750" s="31"/>
      <c r="M2750" s="31"/>
      <c r="N2750" s="31"/>
      <c r="O2750" s="31"/>
    </row>
    <row r="2751" spans="1:15" ht="15">
      <c r="A2751" s="31"/>
      <c r="B2751" s="31"/>
      <c r="C2751" s="31"/>
      <c r="D2751" s="31"/>
      <c r="E2751" s="31"/>
      <c r="F2751" s="31"/>
      <c r="G2751" s="31"/>
      <c r="H2751" s="31"/>
      <c r="I2751" s="31"/>
      <c r="J2751" s="31"/>
      <c r="K2751" s="31"/>
      <c r="L2751" s="31"/>
      <c r="M2751" s="31"/>
      <c r="N2751" s="31"/>
      <c r="O2751" s="31"/>
    </row>
    <row r="2752" spans="1:15" ht="15">
      <c r="A2752" s="31"/>
      <c r="B2752" s="31"/>
      <c r="C2752" s="31"/>
      <c r="D2752" s="31"/>
      <c r="E2752" s="31"/>
      <c r="F2752" s="31"/>
      <c r="G2752" s="31"/>
      <c r="H2752" s="31"/>
      <c r="I2752" s="31"/>
      <c r="J2752" s="31"/>
      <c r="K2752" s="31"/>
      <c r="L2752" s="31"/>
      <c r="M2752" s="31"/>
      <c r="N2752" s="31"/>
      <c r="O2752" s="31"/>
    </row>
    <row r="2753" spans="1:15" ht="15">
      <c r="A2753" s="31"/>
      <c r="B2753" s="31"/>
      <c r="C2753" s="31"/>
      <c r="D2753" s="31"/>
      <c r="E2753" s="31"/>
      <c r="F2753" s="31"/>
      <c r="G2753" s="31"/>
      <c r="H2753" s="31"/>
      <c r="I2753" s="31"/>
      <c r="J2753" s="31"/>
      <c r="K2753" s="31"/>
      <c r="L2753" s="31"/>
      <c r="M2753" s="31"/>
      <c r="N2753" s="31"/>
      <c r="O2753" s="31"/>
    </row>
    <row r="2754" spans="1:15" ht="15">
      <c r="A2754" s="31"/>
      <c r="B2754" s="31"/>
      <c r="C2754" s="31"/>
      <c r="D2754" s="31"/>
      <c r="E2754" s="31"/>
      <c r="F2754" s="31"/>
      <c r="G2754" s="31"/>
      <c r="H2754" s="31"/>
      <c r="I2754" s="31"/>
      <c r="J2754" s="31"/>
      <c r="K2754" s="31"/>
      <c r="L2754" s="31"/>
      <c r="M2754" s="31"/>
      <c r="N2754" s="31"/>
      <c r="O2754" s="31"/>
    </row>
    <row r="2755" spans="1:15" ht="15">
      <c r="A2755" s="31"/>
      <c r="B2755" s="31"/>
      <c r="C2755" s="31"/>
      <c r="D2755" s="31"/>
      <c r="E2755" s="31"/>
      <c r="F2755" s="31"/>
      <c r="G2755" s="31"/>
      <c r="H2755" s="31"/>
      <c r="I2755" s="31"/>
      <c r="J2755" s="31"/>
      <c r="K2755" s="31"/>
      <c r="L2755" s="31"/>
      <c r="M2755" s="31"/>
      <c r="N2755" s="31"/>
      <c r="O2755" s="31"/>
    </row>
    <row r="2756" spans="1:15" ht="15">
      <c r="A2756" s="31"/>
      <c r="B2756" s="31"/>
      <c r="C2756" s="31"/>
      <c r="D2756" s="31"/>
      <c r="E2756" s="31"/>
      <c r="F2756" s="31"/>
      <c r="G2756" s="31"/>
      <c r="H2756" s="31"/>
      <c r="I2756" s="31"/>
      <c r="J2756" s="31"/>
      <c r="K2756" s="31"/>
      <c r="L2756" s="31"/>
      <c r="M2756" s="31"/>
      <c r="N2756" s="31"/>
      <c r="O2756" s="31"/>
    </row>
    <row r="2757" spans="1:15" ht="15">
      <c r="A2757" s="31"/>
      <c r="B2757" s="31"/>
      <c r="C2757" s="31"/>
      <c r="D2757" s="31"/>
      <c r="E2757" s="31"/>
      <c r="F2757" s="31"/>
      <c r="G2757" s="31"/>
      <c r="H2757" s="31"/>
      <c r="I2757" s="31"/>
      <c r="J2757" s="31"/>
      <c r="K2757" s="31"/>
      <c r="L2757" s="31"/>
      <c r="M2757" s="31"/>
      <c r="N2757" s="31"/>
      <c r="O2757" s="31"/>
    </row>
    <row r="2758" spans="1:15" ht="15">
      <c r="A2758" s="31"/>
      <c r="B2758" s="31"/>
      <c r="C2758" s="31"/>
      <c r="D2758" s="31"/>
      <c r="E2758" s="31"/>
      <c r="F2758" s="31"/>
      <c r="G2758" s="31"/>
      <c r="H2758" s="31"/>
      <c r="I2758" s="31"/>
      <c r="J2758" s="31"/>
      <c r="K2758" s="31"/>
      <c r="L2758" s="31"/>
      <c r="M2758" s="31"/>
      <c r="N2758" s="31"/>
      <c r="O2758" s="31"/>
    </row>
    <row r="2759" spans="1:15" ht="15">
      <c r="A2759" s="31"/>
      <c r="B2759" s="31"/>
      <c r="C2759" s="31"/>
      <c r="D2759" s="31"/>
      <c r="E2759" s="31"/>
      <c r="F2759" s="31"/>
      <c r="G2759" s="31"/>
      <c r="H2759" s="31"/>
      <c r="I2759" s="31"/>
      <c r="J2759" s="31"/>
      <c r="K2759" s="31"/>
      <c r="L2759" s="31"/>
      <c r="M2759" s="31"/>
      <c r="N2759" s="31"/>
      <c r="O2759" s="31"/>
    </row>
    <row r="2760" spans="1:15" ht="15">
      <c r="A2760" s="31"/>
      <c r="B2760" s="31"/>
      <c r="C2760" s="31"/>
      <c r="D2760" s="31"/>
      <c r="E2760" s="31"/>
      <c r="F2760" s="31"/>
      <c r="G2760" s="31"/>
      <c r="H2760" s="31"/>
      <c r="I2760" s="31"/>
      <c r="J2760" s="31"/>
      <c r="K2760" s="31"/>
      <c r="L2760" s="31"/>
      <c r="M2760" s="31"/>
      <c r="N2760" s="31"/>
      <c r="O2760" s="31"/>
    </row>
    <row r="2761" spans="1:15" ht="15">
      <c r="A2761" s="31"/>
      <c r="B2761" s="31"/>
      <c r="C2761" s="31"/>
      <c r="D2761" s="31"/>
      <c r="E2761" s="31"/>
      <c r="F2761" s="31"/>
      <c r="G2761" s="31"/>
      <c r="H2761" s="31"/>
      <c r="I2761" s="31"/>
      <c r="J2761" s="31"/>
      <c r="K2761" s="31"/>
      <c r="L2761" s="31"/>
      <c r="M2761" s="31"/>
      <c r="N2761" s="31"/>
      <c r="O2761" s="31"/>
    </row>
    <row r="2762" spans="1:15" ht="15">
      <c r="A2762" s="31"/>
      <c r="B2762" s="31"/>
      <c r="C2762" s="31"/>
      <c r="D2762" s="31"/>
      <c r="E2762" s="31"/>
      <c r="F2762" s="31"/>
      <c r="G2762" s="31"/>
      <c r="H2762" s="31"/>
      <c r="I2762" s="31"/>
      <c r="J2762" s="31"/>
      <c r="K2762" s="31"/>
      <c r="L2762" s="31"/>
      <c r="M2762" s="31"/>
      <c r="N2762" s="31"/>
      <c r="O2762" s="31"/>
    </row>
    <row r="2763" spans="1:15" ht="15">
      <c r="A2763" s="31"/>
      <c r="B2763" s="31"/>
      <c r="C2763" s="31"/>
      <c r="D2763" s="31"/>
      <c r="E2763" s="31"/>
      <c r="F2763" s="31"/>
      <c r="G2763" s="31"/>
      <c r="H2763" s="31"/>
      <c r="I2763" s="31"/>
      <c r="J2763" s="31"/>
      <c r="K2763" s="31"/>
      <c r="L2763" s="31"/>
      <c r="M2763" s="31"/>
      <c r="N2763" s="31"/>
      <c r="O2763" s="31"/>
    </row>
    <row r="2764" spans="1:15" ht="15">
      <c r="A2764" s="31"/>
      <c r="B2764" s="31"/>
      <c r="C2764" s="31"/>
      <c r="D2764" s="31"/>
      <c r="E2764" s="31"/>
      <c r="F2764" s="31"/>
      <c r="G2764" s="31"/>
      <c r="H2764" s="31"/>
      <c r="I2764" s="31"/>
      <c r="J2764" s="31"/>
      <c r="K2764" s="31"/>
      <c r="L2764" s="31"/>
      <c r="M2764" s="31"/>
      <c r="N2764" s="31"/>
      <c r="O2764" s="31"/>
    </row>
    <row r="2765" spans="1:15" ht="15">
      <c r="A2765" s="31"/>
      <c r="B2765" s="31"/>
      <c r="C2765" s="31"/>
      <c r="D2765" s="31"/>
      <c r="E2765" s="31"/>
      <c r="F2765" s="31"/>
      <c r="G2765" s="31"/>
      <c r="H2765" s="31"/>
      <c r="I2765" s="31"/>
      <c r="J2765" s="31"/>
      <c r="K2765" s="31"/>
      <c r="L2765" s="31"/>
      <c r="M2765" s="31"/>
      <c r="N2765" s="31"/>
      <c r="O2765" s="31"/>
    </row>
    <row r="2766" spans="1:15" ht="15">
      <c r="A2766" s="31"/>
      <c r="B2766" s="31"/>
      <c r="C2766" s="31"/>
      <c r="D2766" s="31"/>
      <c r="E2766" s="31"/>
      <c r="F2766" s="31"/>
      <c r="G2766" s="31"/>
      <c r="H2766" s="31"/>
      <c r="I2766" s="31"/>
      <c r="J2766" s="31"/>
      <c r="K2766" s="31"/>
      <c r="L2766" s="31"/>
      <c r="M2766" s="31"/>
      <c r="N2766" s="31"/>
      <c r="O2766" s="31"/>
    </row>
    <row r="2767" spans="1:15" ht="15">
      <c r="A2767" s="31"/>
      <c r="B2767" s="31"/>
      <c r="C2767" s="31"/>
      <c r="D2767" s="31"/>
      <c r="E2767" s="31"/>
      <c r="F2767" s="31"/>
      <c r="G2767" s="31"/>
      <c r="H2767" s="31"/>
      <c r="I2767" s="31"/>
      <c r="J2767" s="31"/>
      <c r="K2767" s="31"/>
      <c r="L2767" s="31"/>
      <c r="M2767" s="31"/>
      <c r="N2767" s="31"/>
      <c r="O2767" s="31"/>
    </row>
    <row r="2768" spans="1:15" ht="15">
      <c r="A2768" s="31"/>
      <c r="B2768" s="31"/>
      <c r="C2768" s="31"/>
      <c r="D2768" s="31"/>
      <c r="E2768" s="31"/>
      <c r="F2768" s="31"/>
      <c r="G2768" s="31"/>
      <c r="H2768" s="31"/>
      <c r="I2768" s="31"/>
      <c r="J2768" s="31"/>
      <c r="K2768" s="31"/>
      <c r="L2768" s="31"/>
      <c r="M2768" s="31"/>
      <c r="N2768" s="31"/>
      <c r="O2768" s="31"/>
    </row>
    <row r="2769" spans="1:15" ht="15">
      <c r="A2769" s="31"/>
      <c r="B2769" s="31"/>
      <c r="C2769" s="31"/>
      <c r="D2769" s="31"/>
      <c r="E2769" s="31"/>
      <c r="F2769" s="31"/>
      <c r="G2769" s="31"/>
      <c r="H2769" s="31"/>
      <c r="I2769" s="31"/>
      <c r="J2769" s="31"/>
      <c r="K2769" s="31"/>
      <c r="L2769" s="31"/>
      <c r="M2769" s="31"/>
      <c r="N2769" s="31"/>
      <c r="O2769" s="31"/>
    </row>
    <row r="2770" spans="1:15" ht="15">
      <c r="A2770" s="31"/>
      <c r="B2770" s="31"/>
      <c r="C2770" s="31"/>
      <c r="D2770" s="31"/>
      <c r="E2770" s="31"/>
      <c r="F2770" s="31"/>
      <c r="G2770" s="31"/>
      <c r="H2770" s="31"/>
      <c r="I2770" s="31"/>
      <c r="J2770" s="31"/>
      <c r="K2770" s="31"/>
      <c r="L2770" s="31"/>
      <c r="M2770" s="31"/>
      <c r="N2770" s="31"/>
      <c r="O2770" s="31"/>
    </row>
    <row r="2771" spans="1:15" ht="15">
      <c r="A2771" s="31"/>
      <c r="B2771" s="31"/>
      <c r="C2771" s="31"/>
      <c r="D2771" s="31"/>
      <c r="E2771" s="31"/>
      <c r="F2771" s="31"/>
      <c r="G2771" s="31"/>
      <c r="H2771" s="31"/>
      <c r="I2771" s="31"/>
      <c r="J2771" s="31"/>
      <c r="K2771" s="31"/>
      <c r="L2771" s="31"/>
      <c r="M2771" s="31"/>
      <c r="N2771" s="31"/>
      <c r="O2771" s="31"/>
    </row>
    <row r="2772" spans="1:15" ht="15">
      <c r="A2772" s="31"/>
      <c r="B2772" s="31"/>
      <c r="C2772" s="31"/>
      <c r="D2772" s="31"/>
      <c r="E2772" s="31"/>
      <c r="F2772" s="31"/>
      <c r="G2772" s="31"/>
      <c r="H2772" s="31"/>
      <c r="I2772" s="31"/>
      <c r="J2772" s="31"/>
      <c r="K2772" s="31"/>
      <c r="L2772" s="31"/>
      <c r="M2772" s="31"/>
      <c r="N2772" s="31"/>
      <c r="O2772" s="31"/>
    </row>
    <row r="2773" spans="1:15" ht="15">
      <c r="A2773" s="31"/>
      <c r="B2773" s="31"/>
      <c r="C2773" s="31"/>
      <c r="D2773" s="31"/>
      <c r="E2773" s="31"/>
      <c r="F2773" s="31"/>
      <c r="G2773" s="31"/>
      <c r="H2773" s="31"/>
      <c r="I2773" s="31"/>
      <c r="J2773" s="31"/>
      <c r="K2773" s="31"/>
      <c r="L2773" s="31"/>
      <c r="M2773" s="31"/>
      <c r="N2773" s="31"/>
      <c r="O2773" s="31"/>
    </row>
    <row r="2774" spans="1:15" ht="15">
      <c r="A2774" s="31"/>
      <c r="B2774" s="31"/>
      <c r="C2774" s="31"/>
      <c r="D2774" s="31"/>
      <c r="E2774" s="31"/>
      <c r="F2774" s="31"/>
      <c r="G2774" s="31"/>
      <c r="H2774" s="31"/>
      <c r="I2774" s="31"/>
      <c r="J2774" s="31"/>
      <c r="K2774" s="31"/>
      <c r="L2774" s="31"/>
      <c r="M2774" s="31"/>
      <c r="N2774" s="31"/>
      <c r="O2774" s="31"/>
    </row>
    <row r="2775" spans="1:15" ht="15">
      <c r="A2775" s="31"/>
      <c r="B2775" s="31"/>
      <c r="C2775" s="31"/>
      <c r="D2775" s="31"/>
      <c r="E2775" s="31"/>
      <c r="F2775" s="31"/>
      <c r="G2775" s="31"/>
      <c r="H2775" s="31"/>
      <c r="I2775" s="31"/>
      <c r="J2775" s="31"/>
      <c r="K2775" s="31"/>
      <c r="L2775" s="31"/>
      <c r="M2775" s="31"/>
      <c r="N2775" s="31"/>
      <c r="O2775" s="31"/>
    </row>
    <row r="2776" spans="1:15" ht="15">
      <c r="A2776" s="31"/>
      <c r="B2776" s="31"/>
      <c r="C2776" s="31"/>
      <c r="D2776" s="31"/>
      <c r="E2776" s="31"/>
      <c r="F2776" s="31"/>
      <c r="G2776" s="31"/>
      <c r="H2776" s="31"/>
      <c r="I2776" s="31"/>
      <c r="J2776" s="31"/>
      <c r="K2776" s="31"/>
      <c r="L2776" s="31"/>
      <c r="M2776" s="31"/>
      <c r="N2776" s="31"/>
      <c r="O2776" s="31"/>
    </row>
    <row r="2777" spans="1:15" ht="15">
      <c r="A2777" s="31"/>
      <c r="B2777" s="31"/>
      <c r="C2777" s="31"/>
      <c r="D2777" s="31"/>
      <c r="E2777" s="31"/>
      <c r="F2777" s="31"/>
      <c r="G2777" s="31"/>
      <c r="H2777" s="31"/>
      <c r="I2777" s="31"/>
      <c r="J2777" s="31"/>
      <c r="K2777" s="31"/>
      <c r="L2777" s="31"/>
      <c r="M2777" s="31"/>
      <c r="N2777" s="31"/>
      <c r="O2777" s="31"/>
    </row>
    <row r="2778" spans="1:15" ht="15">
      <c r="A2778" s="31"/>
      <c r="B2778" s="31"/>
      <c r="C2778" s="31"/>
      <c r="D2778" s="31"/>
      <c r="E2778" s="31"/>
      <c r="F2778" s="31"/>
      <c r="G2778" s="31"/>
      <c r="H2778" s="31"/>
      <c r="I2778" s="31"/>
      <c r="J2778" s="31"/>
      <c r="K2778" s="31"/>
      <c r="L2778" s="31"/>
      <c r="M2778" s="31"/>
      <c r="N2778" s="31"/>
      <c r="O2778" s="31"/>
    </row>
    <row r="2779" spans="1:15" ht="15">
      <c r="A2779" s="31"/>
      <c r="B2779" s="31"/>
      <c r="C2779" s="31"/>
      <c r="D2779" s="31"/>
      <c r="E2779" s="31"/>
      <c r="F2779" s="31"/>
      <c r="G2779" s="31"/>
      <c r="H2779" s="31"/>
      <c r="I2779" s="31"/>
      <c r="J2779" s="31"/>
      <c r="K2779" s="31"/>
      <c r="L2779" s="31"/>
      <c r="M2779" s="31"/>
      <c r="N2779" s="31"/>
      <c r="O2779" s="31"/>
    </row>
    <row r="2780" spans="1:15" ht="15">
      <c r="A2780" s="31"/>
      <c r="B2780" s="31"/>
      <c r="C2780" s="31"/>
      <c r="D2780" s="31"/>
      <c r="E2780" s="31"/>
      <c r="F2780" s="31"/>
      <c r="G2780" s="31"/>
      <c r="H2780" s="31"/>
      <c r="I2780" s="31"/>
      <c r="J2780" s="31"/>
      <c r="K2780" s="31"/>
      <c r="L2780" s="31"/>
      <c r="M2780" s="31"/>
      <c r="N2780" s="31"/>
      <c r="O2780" s="31"/>
    </row>
    <row r="2781" spans="1:15" ht="15">
      <c r="A2781" s="31"/>
      <c r="B2781" s="31"/>
      <c r="C2781" s="31"/>
      <c r="D2781" s="31"/>
      <c r="E2781" s="31"/>
      <c r="F2781" s="31"/>
      <c r="G2781" s="31"/>
      <c r="H2781" s="31"/>
      <c r="I2781" s="31"/>
      <c r="J2781" s="31"/>
      <c r="K2781" s="31"/>
      <c r="L2781" s="31"/>
      <c r="M2781" s="31"/>
      <c r="N2781" s="31"/>
      <c r="O2781" s="31"/>
    </row>
    <row r="2782" spans="1:15" ht="15">
      <c r="A2782" s="31"/>
      <c r="B2782" s="31"/>
      <c r="C2782" s="31"/>
      <c r="D2782" s="31"/>
      <c r="E2782" s="31"/>
      <c r="F2782" s="31"/>
      <c r="G2782" s="31"/>
      <c r="H2782" s="31"/>
      <c r="I2782" s="31"/>
      <c r="J2782" s="31"/>
      <c r="K2782" s="31"/>
      <c r="L2782" s="31"/>
      <c r="M2782" s="31"/>
      <c r="N2782" s="31"/>
      <c r="O2782" s="31"/>
    </row>
    <row r="2783" spans="1:15" ht="15">
      <c r="A2783" s="31"/>
      <c r="B2783" s="31"/>
      <c r="C2783" s="31"/>
      <c r="D2783" s="31"/>
      <c r="E2783" s="31"/>
      <c r="F2783" s="31"/>
      <c r="G2783" s="31"/>
      <c r="H2783" s="31"/>
      <c r="I2783" s="31"/>
      <c r="J2783" s="31"/>
      <c r="K2783" s="31"/>
      <c r="L2783" s="31"/>
      <c r="M2783" s="31"/>
      <c r="N2783" s="31"/>
      <c r="O2783" s="31"/>
    </row>
    <row r="2784" spans="1:15" ht="15">
      <c r="A2784" s="31"/>
      <c r="B2784" s="31"/>
      <c r="C2784" s="31"/>
      <c r="D2784" s="31"/>
      <c r="E2784" s="31"/>
      <c r="F2784" s="31"/>
      <c r="G2784" s="31"/>
      <c r="H2784" s="31"/>
      <c r="I2784" s="31"/>
      <c r="J2784" s="31"/>
      <c r="K2784" s="31"/>
      <c r="L2784" s="31"/>
      <c r="M2784" s="31"/>
      <c r="N2784" s="31"/>
      <c r="O2784" s="31"/>
    </row>
    <row r="2785" spans="1:15" ht="15">
      <c r="A2785" s="31"/>
      <c r="B2785" s="31"/>
      <c r="C2785" s="31"/>
      <c r="D2785" s="31"/>
      <c r="E2785" s="31"/>
      <c r="F2785" s="31"/>
      <c r="G2785" s="31"/>
      <c r="H2785" s="31"/>
      <c r="I2785" s="31"/>
      <c r="J2785" s="31"/>
      <c r="K2785" s="31"/>
      <c r="L2785" s="31"/>
      <c r="M2785" s="31"/>
      <c r="N2785" s="31"/>
      <c r="O2785" s="31"/>
    </row>
    <row r="2786" spans="1:15" ht="15">
      <c r="A2786" s="31"/>
      <c r="B2786" s="31"/>
      <c r="C2786" s="31"/>
      <c r="D2786" s="31"/>
      <c r="E2786" s="31"/>
      <c r="F2786" s="31"/>
      <c r="G2786" s="31"/>
      <c r="H2786" s="31"/>
      <c r="I2786" s="31"/>
      <c r="J2786" s="31"/>
      <c r="K2786" s="31"/>
      <c r="L2786" s="31"/>
      <c r="M2786" s="31"/>
      <c r="N2786" s="31"/>
      <c r="O2786" s="31"/>
    </row>
    <row r="2787" spans="1:15" ht="15">
      <c r="A2787" s="31"/>
      <c r="B2787" s="31"/>
      <c r="C2787" s="31"/>
      <c r="D2787" s="31"/>
      <c r="E2787" s="31"/>
      <c r="F2787" s="31"/>
      <c r="G2787" s="31"/>
      <c r="H2787" s="31"/>
      <c r="I2787" s="31"/>
      <c r="J2787" s="31"/>
      <c r="K2787" s="31"/>
      <c r="L2787" s="31"/>
      <c r="M2787" s="31"/>
      <c r="N2787" s="31"/>
      <c r="O2787" s="31"/>
    </row>
    <row r="2788" spans="1:15" ht="15">
      <c r="A2788" s="31"/>
      <c r="B2788" s="31"/>
      <c r="C2788" s="31"/>
      <c r="D2788" s="31"/>
      <c r="E2788" s="31"/>
      <c r="F2788" s="31"/>
      <c r="G2788" s="31"/>
      <c r="H2788" s="31"/>
      <c r="I2788" s="31"/>
      <c r="J2788" s="31"/>
      <c r="K2788" s="31"/>
      <c r="L2788" s="31"/>
      <c r="M2788" s="31"/>
      <c r="N2788" s="31"/>
      <c r="O2788" s="31"/>
    </row>
    <row r="2789" spans="1:15" ht="15">
      <c r="A2789" s="31"/>
      <c r="B2789" s="31"/>
      <c r="C2789" s="31"/>
      <c r="D2789" s="31"/>
      <c r="E2789" s="31"/>
      <c r="F2789" s="31"/>
      <c r="G2789" s="31"/>
      <c r="H2789" s="31"/>
      <c r="I2789" s="31"/>
      <c r="J2789" s="31"/>
      <c r="K2789" s="31"/>
      <c r="L2789" s="31"/>
      <c r="M2789" s="31"/>
      <c r="N2789" s="31"/>
      <c r="O2789" s="31"/>
    </row>
    <row r="2790" spans="1:15" ht="15">
      <c r="A2790" s="31"/>
      <c r="B2790" s="31"/>
      <c r="C2790" s="31"/>
      <c r="D2790" s="31"/>
      <c r="E2790" s="31"/>
      <c r="F2790" s="31"/>
      <c r="G2790" s="31"/>
      <c r="H2790" s="31"/>
      <c r="I2790" s="31"/>
      <c r="J2790" s="31"/>
      <c r="K2790" s="31"/>
      <c r="L2790" s="31"/>
      <c r="M2790" s="31"/>
      <c r="N2790" s="31"/>
      <c r="O2790" s="31"/>
    </row>
    <row r="2791" spans="1:15" ht="15">
      <c r="A2791" s="31"/>
      <c r="B2791" s="31"/>
      <c r="C2791" s="31"/>
      <c r="D2791" s="31"/>
      <c r="E2791" s="31"/>
      <c r="F2791" s="31"/>
      <c r="G2791" s="31"/>
      <c r="H2791" s="31"/>
      <c r="I2791" s="31"/>
      <c r="J2791" s="31"/>
      <c r="K2791" s="31"/>
      <c r="L2791" s="31"/>
      <c r="M2791" s="31"/>
      <c r="N2791" s="31"/>
      <c r="O2791" s="31"/>
    </row>
    <row r="2792" spans="1:15" ht="15">
      <c r="A2792" s="31"/>
      <c r="B2792" s="31"/>
      <c r="C2792" s="31"/>
      <c r="D2792" s="31"/>
      <c r="E2792" s="31"/>
      <c r="F2792" s="31"/>
      <c r="G2792" s="31"/>
      <c r="H2792" s="31"/>
      <c r="I2792" s="31"/>
      <c r="J2792" s="31"/>
      <c r="K2792" s="31"/>
      <c r="L2792" s="31"/>
      <c r="M2792" s="31"/>
      <c r="N2792" s="31"/>
      <c r="O2792" s="31"/>
    </row>
    <row r="2793" spans="1:15" ht="15">
      <c r="A2793" s="31"/>
      <c r="B2793" s="31"/>
      <c r="C2793" s="31"/>
      <c r="D2793" s="31"/>
      <c r="E2793" s="31"/>
      <c r="F2793" s="31"/>
      <c r="G2793" s="31"/>
      <c r="H2793" s="31"/>
      <c r="I2793" s="31"/>
      <c r="J2793" s="31"/>
      <c r="K2793" s="31"/>
      <c r="L2793" s="31"/>
      <c r="M2793" s="31"/>
      <c r="N2793" s="31"/>
      <c r="O2793" s="31"/>
    </row>
    <row r="2794" spans="1:15" ht="15">
      <c r="A2794" s="31"/>
      <c r="B2794" s="31"/>
      <c r="C2794" s="31"/>
      <c r="D2794" s="31"/>
      <c r="E2794" s="31"/>
      <c r="F2794" s="31"/>
      <c r="G2794" s="31"/>
      <c r="H2794" s="31"/>
      <c r="I2794" s="31"/>
      <c r="J2794" s="31"/>
      <c r="K2794" s="31"/>
      <c r="L2794" s="31"/>
      <c r="M2794" s="31"/>
      <c r="N2794" s="31"/>
      <c r="O2794" s="31"/>
    </row>
    <row r="2795" spans="1:15" ht="15">
      <c r="A2795" s="31"/>
      <c r="B2795" s="31"/>
      <c r="C2795" s="31"/>
      <c r="D2795" s="31"/>
      <c r="E2795" s="31"/>
      <c r="F2795" s="31"/>
      <c r="G2795" s="31"/>
      <c r="H2795" s="31"/>
      <c r="I2795" s="31"/>
      <c r="J2795" s="31"/>
      <c r="K2795" s="31"/>
      <c r="L2795" s="31"/>
      <c r="M2795" s="31"/>
      <c r="N2795" s="31"/>
      <c r="O2795" s="31"/>
    </row>
    <row r="2796" spans="1:15" ht="15">
      <c r="A2796" s="31"/>
      <c r="B2796" s="31"/>
      <c r="C2796" s="31"/>
      <c r="D2796" s="31"/>
      <c r="E2796" s="31"/>
      <c r="F2796" s="31"/>
      <c r="G2796" s="31"/>
      <c r="H2796" s="31"/>
      <c r="I2796" s="31"/>
      <c r="J2796" s="31"/>
      <c r="K2796" s="31"/>
      <c r="L2796" s="31"/>
      <c r="M2796" s="31"/>
      <c r="N2796" s="31"/>
      <c r="O2796" s="31"/>
    </row>
    <row r="2797" spans="1:15" ht="15">
      <c r="A2797" s="31"/>
      <c r="B2797" s="31"/>
      <c r="C2797" s="31"/>
      <c r="D2797" s="31"/>
      <c r="E2797" s="31"/>
      <c r="F2797" s="31"/>
      <c r="G2797" s="31"/>
      <c r="H2797" s="31"/>
      <c r="I2797" s="31"/>
      <c r="J2797" s="31"/>
      <c r="K2797" s="31"/>
      <c r="L2797" s="31"/>
      <c r="M2797" s="31"/>
      <c r="N2797" s="31"/>
      <c r="O2797" s="31"/>
    </row>
    <row r="2798" spans="1:15" ht="15">
      <c r="A2798" s="31"/>
      <c r="B2798" s="31"/>
      <c r="C2798" s="31"/>
      <c r="D2798" s="31"/>
      <c r="E2798" s="31"/>
      <c r="F2798" s="31"/>
      <c r="G2798" s="31"/>
      <c r="H2798" s="31"/>
      <c r="I2798" s="31"/>
      <c r="J2798" s="31"/>
      <c r="K2798" s="31"/>
      <c r="L2798" s="31"/>
      <c r="M2798" s="31"/>
      <c r="N2798" s="31"/>
      <c r="O2798" s="31"/>
    </row>
    <row r="2799" spans="1:15" ht="15">
      <c r="A2799" s="31"/>
      <c r="B2799" s="31"/>
      <c r="C2799" s="31"/>
      <c r="D2799" s="31"/>
      <c r="E2799" s="31"/>
      <c r="F2799" s="31"/>
      <c r="G2799" s="31"/>
      <c r="H2799" s="31"/>
      <c r="I2799" s="31"/>
      <c r="J2799" s="31"/>
      <c r="K2799" s="31"/>
      <c r="L2799" s="31"/>
      <c r="M2799" s="31"/>
      <c r="N2799" s="31"/>
      <c r="O2799" s="31"/>
    </row>
    <row r="2800" spans="1:15" ht="15">
      <c r="A2800" s="31"/>
      <c r="B2800" s="31"/>
      <c r="C2800" s="31"/>
      <c r="D2800" s="31"/>
      <c r="E2800" s="31"/>
      <c r="F2800" s="31"/>
      <c r="G2800" s="31"/>
      <c r="H2800" s="31"/>
      <c r="I2800" s="31"/>
      <c r="J2800" s="31"/>
      <c r="K2800" s="31"/>
      <c r="L2800" s="31"/>
      <c r="M2800" s="31"/>
      <c r="N2800" s="31"/>
      <c r="O2800" s="31"/>
    </row>
    <row r="2801" spans="1:15" ht="15">
      <c r="A2801" s="31"/>
      <c r="B2801" s="31"/>
      <c r="C2801" s="31"/>
      <c r="D2801" s="31"/>
      <c r="E2801" s="31"/>
      <c r="F2801" s="31"/>
      <c r="G2801" s="31"/>
      <c r="H2801" s="31"/>
      <c r="I2801" s="31"/>
      <c r="J2801" s="31"/>
      <c r="K2801" s="31"/>
      <c r="L2801" s="31"/>
      <c r="M2801" s="31"/>
      <c r="N2801" s="31"/>
      <c r="O2801" s="31"/>
    </row>
    <row r="2802" spans="1:15" ht="15">
      <c r="A2802" s="31"/>
      <c r="B2802" s="31"/>
      <c r="C2802" s="31"/>
      <c r="D2802" s="31"/>
      <c r="E2802" s="31"/>
      <c r="F2802" s="31"/>
      <c r="G2802" s="31"/>
      <c r="H2802" s="31"/>
      <c r="I2802" s="31"/>
      <c r="J2802" s="31"/>
      <c r="K2802" s="31"/>
      <c r="L2802" s="31"/>
      <c r="M2802" s="31"/>
      <c r="N2802" s="31"/>
      <c r="O2802" s="31"/>
    </row>
    <row r="2803" spans="1:15" ht="15">
      <c r="A2803" s="31"/>
      <c r="B2803" s="31"/>
      <c r="C2803" s="31"/>
      <c r="D2803" s="31"/>
      <c r="E2803" s="31"/>
      <c r="F2803" s="31"/>
      <c r="G2803" s="31"/>
      <c r="H2803" s="31"/>
      <c r="I2803" s="31"/>
      <c r="J2803" s="31"/>
      <c r="K2803" s="31"/>
      <c r="L2803" s="31"/>
      <c r="M2803" s="31"/>
      <c r="N2803" s="31"/>
      <c r="O2803" s="31"/>
    </row>
    <row r="2804" spans="1:15" ht="15">
      <c r="A2804" s="31"/>
      <c r="B2804" s="31"/>
      <c r="C2804" s="31"/>
      <c r="D2804" s="31"/>
      <c r="E2804" s="31"/>
      <c r="F2804" s="31"/>
      <c r="G2804" s="31"/>
      <c r="H2804" s="31"/>
      <c r="I2804" s="31"/>
      <c r="J2804" s="31"/>
      <c r="K2804" s="31"/>
      <c r="L2804" s="31"/>
      <c r="M2804" s="31"/>
      <c r="N2804" s="31"/>
      <c r="O2804" s="31"/>
    </row>
    <row r="2805" spans="1:15" ht="15">
      <c r="A2805" s="31"/>
      <c r="B2805" s="31"/>
      <c r="C2805" s="31"/>
      <c r="D2805" s="31"/>
      <c r="E2805" s="31"/>
      <c r="F2805" s="31"/>
      <c r="G2805" s="31"/>
      <c r="H2805" s="31"/>
      <c r="I2805" s="31"/>
      <c r="J2805" s="31"/>
      <c r="K2805" s="31"/>
      <c r="L2805" s="31"/>
      <c r="M2805" s="31"/>
      <c r="N2805" s="31"/>
      <c r="O2805" s="31"/>
    </row>
    <row r="2806" spans="1:15" ht="15">
      <c r="A2806" s="31"/>
      <c r="B2806" s="31"/>
      <c r="C2806" s="31"/>
      <c r="D2806" s="31"/>
      <c r="E2806" s="31"/>
      <c r="F2806" s="31"/>
      <c r="G2806" s="31"/>
      <c r="H2806" s="31"/>
      <c r="I2806" s="31"/>
      <c r="J2806" s="31"/>
      <c r="K2806" s="31"/>
      <c r="L2806" s="31"/>
      <c r="M2806" s="31"/>
      <c r="N2806" s="31"/>
      <c r="O2806" s="31"/>
    </row>
    <row r="2807" spans="1:15" ht="15">
      <c r="A2807" s="31"/>
      <c r="B2807" s="31"/>
      <c r="C2807" s="31"/>
      <c r="D2807" s="31"/>
      <c r="E2807" s="31"/>
      <c r="F2807" s="31"/>
      <c r="G2807" s="31"/>
      <c r="H2807" s="31"/>
      <c r="I2807" s="31"/>
      <c r="J2807" s="31"/>
      <c r="K2807" s="31"/>
      <c r="L2807" s="31"/>
      <c r="M2807" s="31"/>
      <c r="N2807" s="31"/>
      <c r="O2807" s="31"/>
    </row>
    <row r="2808" spans="1:15" ht="15">
      <c r="A2808" s="31"/>
      <c r="B2808" s="31"/>
      <c r="C2808" s="31"/>
      <c r="D2808" s="31"/>
      <c r="E2808" s="31"/>
      <c r="F2808" s="31"/>
      <c r="G2808" s="31"/>
      <c r="H2808" s="31"/>
      <c r="I2808" s="31"/>
      <c r="J2808" s="31"/>
      <c r="K2808" s="31"/>
      <c r="L2808" s="31"/>
      <c r="M2808" s="31"/>
      <c r="N2808" s="31"/>
      <c r="O2808" s="31"/>
    </row>
    <row r="2809" spans="1:15" ht="15">
      <c r="A2809" s="31"/>
      <c r="B2809" s="31"/>
      <c r="C2809" s="31"/>
      <c r="D2809" s="31"/>
      <c r="E2809" s="31"/>
      <c r="F2809" s="31"/>
      <c r="G2809" s="31"/>
      <c r="H2809" s="31"/>
      <c r="I2809" s="31"/>
      <c r="J2809" s="31"/>
      <c r="K2809" s="31"/>
      <c r="L2809" s="31"/>
      <c r="M2809" s="31"/>
      <c r="N2809" s="31"/>
      <c r="O2809" s="31"/>
    </row>
    <row r="2810" spans="1:15" ht="15">
      <c r="A2810" s="31"/>
      <c r="B2810" s="31"/>
      <c r="C2810" s="31"/>
      <c r="D2810" s="31"/>
      <c r="E2810" s="31"/>
      <c r="F2810" s="31"/>
      <c r="G2810" s="31"/>
      <c r="H2810" s="31"/>
      <c r="I2810" s="31"/>
      <c r="J2810" s="31"/>
      <c r="K2810" s="31"/>
      <c r="L2810" s="31"/>
      <c r="M2810" s="31"/>
      <c r="N2810" s="31"/>
      <c r="O2810" s="31"/>
    </row>
    <row r="2811" spans="1:15" ht="15">
      <c r="A2811" s="31"/>
      <c r="B2811" s="31"/>
      <c r="C2811" s="31"/>
      <c r="D2811" s="31"/>
      <c r="E2811" s="31"/>
      <c r="F2811" s="31"/>
      <c r="G2811" s="31"/>
      <c r="H2811" s="31"/>
      <c r="I2811" s="31"/>
      <c r="J2811" s="31"/>
      <c r="K2811" s="31"/>
      <c r="L2811" s="31"/>
      <c r="M2811" s="31"/>
      <c r="N2811" s="31"/>
      <c r="O2811" s="31"/>
    </row>
    <row r="2812" spans="1:15" ht="15">
      <c r="A2812" s="31"/>
      <c r="B2812" s="31"/>
      <c r="C2812" s="31"/>
      <c r="D2812" s="31"/>
      <c r="E2812" s="31"/>
      <c r="F2812" s="31"/>
      <c r="G2812" s="31"/>
      <c r="H2812" s="31"/>
      <c r="I2812" s="31"/>
      <c r="J2812" s="31"/>
      <c r="K2812" s="31"/>
      <c r="L2812" s="31"/>
      <c r="M2812" s="31"/>
      <c r="N2812" s="31"/>
      <c r="O2812" s="31"/>
    </row>
    <row r="2813" spans="1:15" ht="15">
      <c r="A2813" s="31"/>
      <c r="B2813" s="31"/>
      <c r="C2813" s="31"/>
      <c r="D2813" s="31"/>
      <c r="E2813" s="31"/>
      <c r="F2813" s="31"/>
      <c r="G2813" s="31"/>
      <c r="H2813" s="31"/>
      <c r="I2813" s="31"/>
      <c r="J2813" s="31"/>
      <c r="K2813" s="31"/>
      <c r="L2813" s="31"/>
      <c r="M2813" s="31"/>
      <c r="N2813" s="31"/>
      <c r="O2813" s="31"/>
    </row>
    <row r="2814" spans="1:15" ht="15">
      <c r="A2814" s="31"/>
      <c r="B2814" s="31"/>
      <c r="C2814" s="31"/>
      <c r="D2814" s="31"/>
      <c r="E2814" s="31"/>
      <c r="F2814" s="31"/>
      <c r="G2814" s="31"/>
      <c r="H2814" s="31"/>
      <c r="I2814" s="31"/>
      <c r="J2814" s="31"/>
      <c r="K2814" s="31"/>
      <c r="L2814" s="31"/>
      <c r="M2814" s="31"/>
      <c r="N2814" s="31"/>
      <c r="O2814" s="31"/>
    </row>
    <row r="2815" spans="1:15" ht="15">
      <c r="A2815" s="31"/>
      <c r="B2815" s="31"/>
      <c r="C2815" s="31"/>
      <c r="D2815" s="31"/>
      <c r="E2815" s="31"/>
      <c r="F2815" s="31"/>
      <c r="G2815" s="31"/>
      <c r="H2815" s="31"/>
      <c r="I2815" s="31"/>
      <c r="J2815" s="31"/>
      <c r="K2815" s="31"/>
      <c r="L2815" s="31"/>
      <c r="M2815" s="31"/>
      <c r="N2815" s="31"/>
      <c r="O2815" s="31"/>
    </row>
    <row r="2816" spans="1:15" ht="15">
      <c r="A2816" s="31"/>
      <c r="B2816" s="31"/>
      <c r="C2816" s="31"/>
      <c r="D2816" s="31"/>
      <c r="E2816" s="31"/>
      <c r="F2816" s="31"/>
      <c r="G2816" s="31"/>
      <c r="H2816" s="31"/>
      <c r="I2816" s="31"/>
      <c r="J2816" s="31"/>
      <c r="K2816" s="31"/>
      <c r="L2816" s="31"/>
      <c r="M2816" s="31"/>
      <c r="N2816" s="31"/>
      <c r="O2816" s="31"/>
    </row>
    <row r="2817" spans="1:15" ht="15">
      <c r="A2817" s="31"/>
      <c r="B2817" s="31"/>
      <c r="C2817" s="31"/>
      <c r="D2817" s="31"/>
      <c r="E2817" s="31"/>
      <c r="F2817" s="31"/>
      <c r="G2817" s="31"/>
      <c r="H2817" s="31"/>
      <c r="I2817" s="31"/>
      <c r="J2817" s="31"/>
      <c r="K2817" s="31"/>
      <c r="L2817" s="31"/>
      <c r="M2817" s="31"/>
      <c r="N2817" s="31"/>
      <c r="O2817" s="31"/>
    </row>
    <row r="2818" spans="1:15" ht="15">
      <c r="A2818" s="31"/>
      <c r="B2818" s="31"/>
      <c r="C2818" s="31"/>
      <c r="D2818" s="31"/>
      <c r="E2818" s="31"/>
      <c r="F2818" s="31"/>
      <c r="G2818" s="31"/>
      <c r="H2818" s="31"/>
      <c r="I2818" s="31"/>
      <c r="J2818" s="31"/>
      <c r="K2818" s="31"/>
      <c r="L2818" s="31"/>
      <c r="M2818" s="31"/>
      <c r="N2818" s="31"/>
      <c r="O2818" s="31"/>
    </row>
    <row r="2819" spans="1:15" ht="15">
      <c r="A2819" s="31"/>
      <c r="B2819" s="31"/>
      <c r="C2819" s="31"/>
      <c r="D2819" s="31"/>
      <c r="E2819" s="31"/>
      <c r="F2819" s="31"/>
      <c r="G2819" s="31"/>
      <c r="H2819" s="31"/>
      <c r="I2819" s="31"/>
      <c r="J2819" s="31"/>
      <c r="K2819" s="31"/>
      <c r="L2819" s="31"/>
      <c r="M2819" s="31"/>
      <c r="N2819" s="31"/>
      <c r="O2819" s="31"/>
    </row>
    <row r="2820" spans="1:15" ht="15">
      <c r="A2820" s="31"/>
      <c r="B2820" s="31"/>
      <c r="C2820" s="31"/>
      <c r="D2820" s="31"/>
      <c r="E2820" s="31"/>
      <c r="F2820" s="31"/>
      <c r="G2820" s="31"/>
      <c r="H2820" s="31"/>
      <c r="I2820" s="31"/>
      <c r="J2820" s="31"/>
      <c r="K2820" s="31"/>
      <c r="L2820" s="31"/>
      <c r="M2820" s="31"/>
      <c r="N2820" s="31"/>
      <c r="O2820" s="31"/>
    </row>
    <row r="2821" spans="1:15" ht="15">
      <c r="A2821" s="31"/>
      <c r="B2821" s="31"/>
      <c r="C2821" s="31"/>
      <c r="D2821" s="31"/>
      <c r="E2821" s="31"/>
      <c r="F2821" s="31"/>
      <c r="G2821" s="31"/>
      <c r="H2821" s="31"/>
      <c r="I2821" s="31"/>
      <c r="J2821" s="31"/>
      <c r="K2821" s="31"/>
      <c r="L2821" s="31"/>
      <c r="M2821" s="31"/>
      <c r="N2821" s="31"/>
      <c r="O2821" s="31"/>
    </row>
    <row r="2822" spans="1:15" ht="15">
      <c r="A2822" s="31"/>
      <c r="B2822" s="31"/>
      <c r="C2822" s="31"/>
      <c r="D2822" s="31"/>
      <c r="E2822" s="31"/>
      <c r="F2822" s="31"/>
      <c r="G2822" s="31"/>
      <c r="H2822" s="31"/>
      <c r="I2822" s="31"/>
      <c r="J2822" s="31"/>
      <c r="K2822" s="31"/>
      <c r="L2822" s="31"/>
      <c r="M2822" s="31"/>
      <c r="N2822" s="31"/>
      <c r="O2822" s="31"/>
    </row>
    <row r="2823" spans="1:15" ht="15">
      <c r="A2823" s="31"/>
      <c r="B2823" s="31"/>
      <c r="C2823" s="31"/>
      <c r="D2823" s="31"/>
      <c r="E2823" s="31"/>
      <c r="F2823" s="31"/>
      <c r="G2823" s="31"/>
      <c r="H2823" s="31"/>
      <c r="I2823" s="31"/>
      <c r="J2823" s="31"/>
      <c r="K2823" s="31"/>
      <c r="L2823" s="31"/>
      <c r="M2823" s="31"/>
      <c r="N2823" s="31"/>
      <c r="O2823" s="31"/>
    </row>
    <row r="2824" spans="1:15" ht="15">
      <c r="A2824" s="31"/>
      <c r="B2824" s="31"/>
      <c r="C2824" s="31"/>
      <c r="D2824" s="31"/>
      <c r="E2824" s="31"/>
      <c r="F2824" s="31"/>
      <c r="G2824" s="31"/>
      <c r="H2824" s="31"/>
      <c r="I2824" s="31"/>
      <c r="J2824" s="31"/>
      <c r="K2824" s="31"/>
      <c r="L2824" s="31"/>
      <c r="M2824" s="31"/>
      <c r="N2824" s="31"/>
      <c r="O2824" s="31"/>
    </row>
    <row r="2825" spans="1:15" ht="15">
      <c r="A2825" s="31"/>
      <c r="B2825" s="31"/>
      <c r="C2825" s="31"/>
      <c r="D2825" s="31"/>
      <c r="E2825" s="31"/>
      <c r="F2825" s="31"/>
      <c r="G2825" s="31"/>
      <c r="H2825" s="31"/>
      <c r="I2825" s="31"/>
      <c r="J2825" s="31"/>
      <c r="K2825" s="31"/>
      <c r="L2825" s="31"/>
      <c r="M2825" s="31"/>
      <c r="N2825" s="31"/>
      <c r="O2825" s="31"/>
    </row>
    <row r="2826" spans="1:15" ht="15">
      <c r="A2826" s="31"/>
      <c r="B2826" s="31"/>
      <c r="C2826" s="31"/>
      <c r="D2826" s="31"/>
      <c r="E2826" s="31"/>
      <c r="F2826" s="31"/>
      <c r="G2826" s="31"/>
      <c r="H2826" s="31"/>
      <c r="I2826" s="31"/>
      <c r="J2826" s="31"/>
      <c r="K2826" s="31"/>
      <c r="L2826" s="31"/>
      <c r="M2826" s="31"/>
      <c r="N2826" s="31"/>
      <c r="O2826" s="31"/>
    </row>
    <row r="2827" spans="1:15" ht="15">
      <c r="A2827" s="31"/>
      <c r="B2827" s="31"/>
      <c r="C2827" s="31"/>
      <c r="D2827" s="31"/>
      <c r="E2827" s="31"/>
      <c r="F2827" s="31"/>
      <c r="G2827" s="31"/>
      <c r="H2827" s="31"/>
      <c r="I2827" s="31"/>
      <c r="J2827" s="31"/>
      <c r="K2827" s="31"/>
      <c r="L2827" s="31"/>
      <c r="M2827" s="31"/>
      <c r="N2827" s="31"/>
      <c r="O2827" s="31"/>
    </row>
    <row r="2828" spans="1:15" ht="15">
      <c r="A2828" s="31"/>
      <c r="B2828" s="31"/>
      <c r="C2828" s="31"/>
      <c r="D2828" s="31"/>
      <c r="E2828" s="31"/>
      <c r="F2828" s="31"/>
      <c r="G2828" s="31"/>
      <c r="H2828" s="31"/>
      <c r="I2828" s="31"/>
      <c r="J2828" s="31"/>
      <c r="K2828" s="31"/>
      <c r="L2828" s="31"/>
      <c r="M2828" s="31"/>
      <c r="N2828" s="31"/>
      <c r="O2828" s="31"/>
    </row>
    <row r="2829" spans="1:15" ht="15">
      <c r="A2829" s="31"/>
      <c r="B2829" s="31"/>
      <c r="C2829" s="31"/>
      <c r="D2829" s="31"/>
      <c r="E2829" s="31"/>
      <c r="F2829" s="31"/>
      <c r="G2829" s="31"/>
      <c r="H2829" s="31"/>
      <c r="I2829" s="31"/>
      <c r="J2829" s="31"/>
      <c r="K2829" s="31"/>
      <c r="L2829" s="31"/>
      <c r="M2829" s="31"/>
      <c r="N2829" s="31"/>
      <c r="O2829" s="31"/>
    </row>
    <row r="2830" spans="1:15" ht="15">
      <c r="A2830" s="31"/>
      <c r="B2830" s="31"/>
      <c r="C2830" s="31"/>
      <c r="D2830" s="31"/>
      <c r="E2830" s="31"/>
      <c r="F2830" s="31"/>
      <c r="G2830" s="31"/>
      <c r="H2830" s="31"/>
      <c r="I2830" s="31"/>
      <c r="J2830" s="31"/>
      <c r="K2830" s="31"/>
      <c r="L2830" s="31"/>
      <c r="M2830" s="31"/>
      <c r="N2830" s="31"/>
      <c r="O2830" s="31"/>
    </row>
    <row r="2831" spans="1:15" ht="15">
      <c r="A2831" s="31"/>
      <c r="B2831" s="31"/>
      <c r="C2831" s="31"/>
      <c r="D2831" s="31"/>
      <c r="E2831" s="31"/>
      <c r="F2831" s="31"/>
      <c r="G2831" s="31"/>
      <c r="H2831" s="31"/>
      <c r="I2831" s="31"/>
      <c r="J2831" s="31"/>
      <c r="K2831" s="31"/>
      <c r="L2831" s="31"/>
      <c r="M2831" s="31"/>
      <c r="N2831" s="31"/>
      <c r="O2831" s="31"/>
    </row>
    <row r="2832" spans="1:15" ht="15">
      <c r="A2832" s="31"/>
      <c r="B2832" s="31"/>
      <c r="C2832" s="31"/>
      <c r="D2832" s="31"/>
      <c r="E2832" s="31"/>
      <c r="F2832" s="31"/>
      <c r="G2832" s="31"/>
      <c r="H2832" s="31"/>
      <c r="I2832" s="31"/>
      <c r="J2832" s="31"/>
      <c r="K2832" s="31"/>
      <c r="L2832" s="31"/>
      <c r="M2832" s="31"/>
      <c r="N2832" s="31"/>
      <c r="O2832" s="31"/>
    </row>
    <row r="2833" spans="1:15" ht="15">
      <c r="A2833" s="31"/>
      <c r="B2833" s="31"/>
      <c r="C2833" s="31"/>
      <c r="D2833" s="31"/>
      <c r="E2833" s="31"/>
      <c r="F2833" s="31"/>
      <c r="G2833" s="31"/>
      <c r="H2833" s="31"/>
      <c r="I2833" s="31"/>
      <c r="J2833" s="31"/>
      <c r="K2833" s="31"/>
      <c r="L2833" s="31"/>
      <c r="M2833" s="31"/>
      <c r="N2833" s="31"/>
      <c r="O2833" s="31"/>
    </row>
    <row r="2834" spans="1:15" ht="15">
      <c r="A2834" s="31"/>
      <c r="B2834" s="31"/>
      <c r="C2834" s="31"/>
      <c r="D2834" s="31"/>
      <c r="E2834" s="31"/>
      <c r="F2834" s="31"/>
      <c r="G2834" s="31"/>
      <c r="H2834" s="31"/>
      <c r="I2834" s="31"/>
      <c r="J2834" s="31"/>
      <c r="K2834" s="31"/>
      <c r="L2834" s="31"/>
      <c r="M2834" s="31"/>
      <c r="N2834" s="31"/>
      <c r="O2834" s="31"/>
    </row>
    <row r="2835" spans="1:15" ht="15">
      <c r="A2835" s="31"/>
      <c r="B2835" s="31"/>
      <c r="C2835" s="31"/>
      <c r="D2835" s="31"/>
      <c r="E2835" s="31"/>
      <c r="F2835" s="31"/>
      <c r="G2835" s="31"/>
      <c r="H2835" s="31"/>
      <c r="I2835" s="31"/>
      <c r="J2835" s="31"/>
      <c r="K2835" s="31"/>
      <c r="L2835" s="31"/>
      <c r="M2835" s="31"/>
      <c r="N2835" s="31"/>
      <c r="O2835" s="31"/>
    </row>
    <row r="2836" spans="1:15" ht="15">
      <c r="A2836" s="31"/>
      <c r="B2836" s="31"/>
      <c r="C2836" s="31"/>
      <c r="D2836" s="31"/>
      <c r="E2836" s="31"/>
      <c r="F2836" s="31"/>
      <c r="G2836" s="31"/>
      <c r="H2836" s="31"/>
      <c r="I2836" s="31"/>
      <c r="J2836" s="31"/>
      <c r="K2836" s="31"/>
      <c r="L2836" s="31"/>
      <c r="M2836" s="31"/>
      <c r="N2836" s="31"/>
      <c r="O2836" s="31"/>
    </row>
    <row r="2837" spans="1:15" ht="15">
      <c r="A2837" s="31"/>
      <c r="B2837" s="31"/>
      <c r="C2837" s="31"/>
      <c r="D2837" s="31"/>
      <c r="E2837" s="31"/>
      <c r="F2837" s="31"/>
      <c r="G2837" s="31"/>
      <c r="H2837" s="31"/>
      <c r="I2837" s="31"/>
      <c r="J2837" s="31"/>
      <c r="K2837" s="31"/>
      <c r="L2837" s="31"/>
      <c r="M2837" s="31"/>
      <c r="N2837" s="31"/>
      <c r="O2837" s="31"/>
    </row>
    <row r="2838" spans="1:15" ht="15">
      <c r="A2838" s="31"/>
      <c r="B2838" s="31"/>
      <c r="C2838" s="31"/>
      <c r="D2838" s="31"/>
      <c r="E2838" s="31"/>
      <c r="F2838" s="31"/>
      <c r="G2838" s="31"/>
      <c r="H2838" s="31"/>
      <c r="I2838" s="31"/>
      <c r="J2838" s="31"/>
      <c r="K2838" s="31"/>
      <c r="L2838" s="31"/>
      <c r="M2838" s="31"/>
      <c r="N2838" s="31"/>
      <c r="O2838" s="31"/>
    </row>
    <row r="2839" spans="1:15" ht="15">
      <c r="A2839" s="31"/>
      <c r="B2839" s="31"/>
      <c r="C2839" s="31"/>
      <c r="D2839" s="31"/>
      <c r="E2839" s="31"/>
      <c r="F2839" s="31"/>
      <c r="G2839" s="31"/>
      <c r="H2839" s="31"/>
      <c r="I2839" s="31"/>
      <c r="J2839" s="31"/>
      <c r="K2839" s="31"/>
      <c r="L2839" s="31"/>
      <c r="M2839" s="31"/>
      <c r="N2839" s="31"/>
      <c r="O2839" s="31"/>
    </row>
    <row r="2840" spans="1:15" ht="15">
      <c r="A2840" s="31"/>
      <c r="B2840" s="31"/>
      <c r="C2840" s="31"/>
      <c r="D2840" s="31"/>
      <c r="E2840" s="31"/>
      <c r="F2840" s="31"/>
      <c r="G2840" s="31"/>
      <c r="H2840" s="31"/>
      <c r="I2840" s="31"/>
      <c r="J2840" s="31"/>
      <c r="K2840" s="31"/>
      <c r="L2840" s="31"/>
      <c r="M2840" s="31"/>
      <c r="N2840" s="31"/>
      <c r="O2840" s="31"/>
    </row>
    <row r="2841" spans="1:15" ht="15">
      <c r="A2841" s="31"/>
      <c r="B2841" s="31"/>
      <c r="C2841" s="31"/>
      <c r="D2841" s="31"/>
      <c r="E2841" s="31"/>
      <c r="F2841" s="31"/>
      <c r="G2841" s="31"/>
      <c r="H2841" s="31"/>
      <c r="I2841" s="31"/>
      <c r="J2841" s="31"/>
      <c r="K2841" s="31"/>
      <c r="L2841" s="31"/>
      <c r="M2841" s="31"/>
      <c r="N2841" s="31"/>
      <c r="O2841" s="31"/>
    </row>
    <row r="2842" spans="1:15" ht="15">
      <c r="A2842" s="31"/>
      <c r="B2842" s="31"/>
      <c r="C2842" s="31"/>
      <c r="D2842" s="31"/>
      <c r="E2842" s="31"/>
      <c r="F2842" s="31"/>
      <c r="G2842" s="31"/>
      <c r="H2842" s="31"/>
      <c r="I2842" s="31"/>
      <c r="J2842" s="31"/>
      <c r="K2842" s="31"/>
      <c r="L2842" s="31"/>
      <c r="M2842" s="31"/>
      <c r="N2842" s="31"/>
      <c r="O2842" s="31"/>
    </row>
    <row r="2843" spans="1:15" ht="15">
      <c r="A2843" s="31"/>
      <c r="B2843" s="31"/>
      <c r="C2843" s="31"/>
      <c r="D2843" s="31"/>
      <c r="E2843" s="31"/>
      <c r="F2843" s="31"/>
      <c r="G2843" s="31"/>
      <c r="H2843" s="31"/>
      <c r="I2843" s="31"/>
      <c r="J2843" s="31"/>
      <c r="K2843" s="31"/>
      <c r="L2843" s="31"/>
      <c r="M2843" s="31"/>
      <c r="N2843" s="31"/>
      <c r="O2843" s="31"/>
    </row>
    <row r="2844" spans="1:15" ht="15">
      <c r="A2844" s="31"/>
      <c r="B2844" s="31"/>
      <c r="C2844" s="31"/>
      <c r="D2844" s="31"/>
      <c r="E2844" s="31"/>
      <c r="F2844" s="31"/>
      <c r="G2844" s="31"/>
      <c r="H2844" s="31"/>
      <c r="I2844" s="31"/>
      <c r="J2844" s="31"/>
      <c r="K2844" s="31"/>
      <c r="L2844" s="31"/>
      <c r="M2844" s="31"/>
      <c r="N2844" s="31"/>
      <c r="O2844" s="31"/>
    </row>
    <row r="2845" spans="1:15" ht="15">
      <c r="A2845" s="31"/>
      <c r="B2845" s="31"/>
      <c r="C2845" s="31"/>
      <c r="D2845" s="31"/>
      <c r="E2845" s="31"/>
      <c r="F2845" s="31"/>
      <c r="G2845" s="31"/>
      <c r="H2845" s="31"/>
      <c r="I2845" s="31"/>
      <c r="J2845" s="31"/>
      <c r="K2845" s="31"/>
      <c r="L2845" s="31"/>
      <c r="M2845" s="31"/>
      <c r="N2845" s="31"/>
      <c r="O2845" s="31"/>
    </row>
    <row r="2846" spans="1:15" ht="15">
      <c r="A2846" s="31"/>
      <c r="B2846" s="31"/>
      <c r="C2846" s="31"/>
      <c r="D2846" s="31"/>
      <c r="E2846" s="31"/>
      <c r="F2846" s="31"/>
      <c r="G2846" s="31"/>
      <c r="H2846" s="31"/>
      <c r="I2846" s="31"/>
      <c r="J2846" s="31"/>
      <c r="K2846" s="31"/>
      <c r="L2846" s="31"/>
      <c r="M2846" s="31"/>
      <c r="N2846" s="31"/>
      <c r="O2846" s="31"/>
    </row>
    <row r="2847" spans="1:15" ht="15">
      <c r="A2847" s="31"/>
      <c r="B2847" s="31"/>
      <c r="C2847" s="31"/>
      <c r="D2847" s="31"/>
      <c r="E2847" s="31"/>
      <c r="F2847" s="31"/>
      <c r="G2847" s="31"/>
      <c r="H2847" s="31"/>
      <c r="I2847" s="31"/>
      <c r="J2847" s="31"/>
      <c r="K2847" s="31"/>
      <c r="L2847" s="31"/>
      <c r="M2847" s="31"/>
      <c r="N2847" s="31"/>
      <c r="O2847" s="31"/>
    </row>
    <row r="2848" spans="1:15" ht="15">
      <c r="A2848" s="31"/>
      <c r="B2848" s="31"/>
      <c r="C2848" s="31"/>
      <c r="D2848" s="31"/>
      <c r="E2848" s="31"/>
      <c r="F2848" s="31"/>
      <c r="G2848" s="31"/>
      <c r="H2848" s="31"/>
      <c r="I2848" s="31"/>
      <c r="J2848" s="31"/>
      <c r="K2848" s="31"/>
      <c r="L2848" s="31"/>
      <c r="M2848" s="31"/>
      <c r="N2848" s="31"/>
      <c r="O2848" s="31"/>
    </row>
    <row r="2849" spans="1:15" ht="15">
      <c r="A2849" s="31"/>
      <c r="B2849" s="31"/>
      <c r="C2849" s="31"/>
      <c r="D2849" s="31"/>
      <c r="E2849" s="31"/>
      <c r="F2849" s="31"/>
      <c r="G2849" s="31"/>
      <c r="H2849" s="31"/>
      <c r="I2849" s="31"/>
      <c r="J2849" s="31"/>
      <c r="K2849" s="31"/>
      <c r="L2849" s="31"/>
      <c r="M2849" s="31"/>
      <c r="N2849" s="31"/>
      <c r="O2849" s="31"/>
    </row>
    <row r="2850" spans="1:15" ht="15">
      <c r="A2850" s="31"/>
      <c r="B2850" s="31"/>
      <c r="C2850" s="31"/>
      <c r="D2850" s="31"/>
      <c r="E2850" s="31"/>
      <c r="F2850" s="31"/>
      <c r="G2850" s="31"/>
      <c r="H2850" s="31"/>
      <c r="I2850" s="31"/>
      <c r="J2850" s="31"/>
      <c r="K2850" s="31"/>
      <c r="L2850" s="31"/>
      <c r="M2850" s="31"/>
      <c r="N2850" s="31"/>
      <c r="O2850" s="31"/>
    </row>
    <row r="2851" spans="1:15" ht="15">
      <c r="A2851" s="31"/>
      <c r="B2851" s="31"/>
      <c r="C2851" s="31"/>
      <c r="D2851" s="31"/>
      <c r="E2851" s="31"/>
      <c r="F2851" s="31"/>
      <c r="G2851" s="31"/>
      <c r="H2851" s="31"/>
      <c r="I2851" s="31"/>
      <c r="J2851" s="31"/>
      <c r="K2851" s="31"/>
      <c r="L2851" s="31"/>
      <c r="M2851" s="31"/>
      <c r="N2851" s="31"/>
      <c r="O2851" s="31"/>
    </row>
    <row r="2852" spans="1:15" ht="15">
      <c r="A2852" s="31"/>
      <c r="B2852" s="31"/>
      <c r="C2852" s="31"/>
      <c r="D2852" s="31"/>
      <c r="E2852" s="31"/>
      <c r="F2852" s="31"/>
      <c r="G2852" s="31"/>
      <c r="H2852" s="31"/>
      <c r="I2852" s="31"/>
      <c r="J2852" s="31"/>
      <c r="K2852" s="31"/>
      <c r="L2852" s="31"/>
      <c r="M2852" s="31"/>
      <c r="N2852" s="31"/>
      <c r="O2852" s="31"/>
    </row>
    <row r="2853" spans="1:15" ht="15">
      <c r="A2853" s="31"/>
      <c r="B2853" s="31"/>
      <c r="C2853" s="31"/>
      <c r="D2853" s="31"/>
      <c r="E2853" s="31"/>
      <c r="F2853" s="31"/>
      <c r="G2853" s="31"/>
      <c r="H2853" s="31"/>
      <c r="I2853" s="31"/>
      <c r="J2853" s="31"/>
      <c r="K2853" s="31"/>
      <c r="L2853" s="31"/>
      <c r="M2853" s="31"/>
      <c r="N2853" s="31"/>
      <c r="O2853" s="31"/>
    </row>
    <row r="2854" spans="1:15" ht="15">
      <c r="A2854" s="31"/>
      <c r="B2854" s="31"/>
      <c r="C2854" s="31"/>
      <c r="D2854" s="31"/>
      <c r="E2854" s="31"/>
      <c r="F2854" s="31"/>
      <c r="G2854" s="31"/>
      <c r="H2854" s="31"/>
      <c r="I2854" s="31"/>
      <c r="J2854" s="31"/>
      <c r="K2854" s="31"/>
      <c r="L2854" s="31"/>
      <c r="M2854" s="31"/>
      <c r="N2854" s="31"/>
      <c r="O2854" s="31"/>
    </row>
    <row r="2855" spans="1:15" ht="15">
      <c r="A2855" s="31"/>
      <c r="B2855" s="31"/>
      <c r="C2855" s="31"/>
      <c r="D2855" s="31"/>
      <c r="E2855" s="31"/>
      <c r="F2855" s="31"/>
      <c r="G2855" s="31"/>
      <c r="H2855" s="31"/>
      <c r="I2855" s="31"/>
      <c r="J2855" s="31"/>
      <c r="K2855" s="31"/>
      <c r="L2855" s="31"/>
      <c r="M2855" s="31"/>
      <c r="N2855" s="31"/>
      <c r="O2855" s="31"/>
    </row>
    <row r="2856" spans="1:15" ht="15">
      <c r="A2856" s="31"/>
      <c r="B2856" s="31"/>
      <c r="C2856" s="31"/>
      <c r="D2856" s="31"/>
      <c r="E2856" s="31"/>
      <c r="F2856" s="31"/>
      <c r="G2856" s="31"/>
      <c r="H2856" s="31"/>
      <c r="I2856" s="31"/>
      <c r="J2856" s="31"/>
      <c r="K2856" s="31"/>
      <c r="L2856" s="31"/>
      <c r="M2856" s="31"/>
      <c r="N2856" s="31"/>
      <c r="O2856" s="31"/>
    </row>
    <row r="2857" spans="1:15" ht="15">
      <c r="A2857" s="31"/>
      <c r="B2857" s="31"/>
      <c r="C2857" s="31"/>
      <c r="D2857" s="31"/>
      <c r="E2857" s="31"/>
      <c r="F2857" s="31"/>
      <c r="G2857" s="31"/>
      <c r="H2857" s="31"/>
      <c r="I2857" s="31"/>
      <c r="J2857" s="31"/>
      <c r="K2857" s="31"/>
      <c r="L2857" s="31"/>
      <c r="M2857" s="31"/>
      <c r="N2857" s="31"/>
      <c r="O2857" s="31"/>
    </row>
    <row r="2858" spans="1:15" ht="15">
      <c r="A2858" s="31"/>
      <c r="B2858" s="31"/>
      <c r="C2858" s="31"/>
      <c r="D2858" s="31"/>
      <c r="E2858" s="31"/>
      <c r="F2858" s="31"/>
      <c r="G2858" s="31"/>
      <c r="H2858" s="31"/>
      <c r="I2858" s="31"/>
      <c r="J2858" s="31"/>
      <c r="K2858" s="31"/>
      <c r="L2858" s="31"/>
      <c r="M2858" s="31"/>
      <c r="N2858" s="31"/>
      <c r="O2858" s="31"/>
    </row>
    <row r="2859" spans="1:15" ht="15">
      <c r="A2859" s="31"/>
      <c r="B2859" s="31"/>
      <c r="C2859" s="31"/>
      <c r="D2859" s="31"/>
      <c r="E2859" s="31"/>
      <c r="F2859" s="31"/>
      <c r="G2859" s="31"/>
      <c r="H2859" s="31"/>
      <c r="I2859" s="31"/>
      <c r="J2859" s="31"/>
      <c r="K2859" s="31"/>
      <c r="L2859" s="31"/>
      <c r="M2859" s="31"/>
      <c r="N2859" s="31"/>
      <c r="O2859" s="31"/>
    </row>
    <row r="2860" spans="1:15" ht="15">
      <c r="A2860" s="31"/>
      <c r="B2860" s="31"/>
      <c r="C2860" s="31"/>
      <c r="D2860" s="31"/>
      <c r="E2860" s="31"/>
      <c r="F2860" s="31"/>
      <c r="G2860" s="31"/>
      <c r="H2860" s="31"/>
      <c r="I2860" s="31"/>
      <c r="J2860" s="31"/>
      <c r="K2860" s="31"/>
      <c r="L2860" s="31"/>
      <c r="M2860" s="31"/>
      <c r="N2860" s="31"/>
      <c r="O2860" s="31"/>
    </row>
    <row r="2861" spans="1:15" ht="15">
      <c r="A2861" s="31"/>
      <c r="B2861" s="31"/>
      <c r="C2861" s="31"/>
      <c r="D2861" s="31"/>
      <c r="E2861" s="31"/>
      <c r="F2861" s="31"/>
      <c r="G2861" s="31"/>
      <c r="H2861" s="31"/>
      <c r="I2861" s="31"/>
      <c r="J2861" s="31"/>
      <c r="K2861" s="31"/>
      <c r="L2861" s="31"/>
      <c r="M2861" s="31"/>
      <c r="N2861" s="31"/>
      <c r="O2861" s="31"/>
    </row>
    <row r="2862" spans="1:15" ht="15">
      <c r="A2862" s="31"/>
      <c r="B2862" s="31"/>
      <c r="C2862" s="31"/>
      <c r="D2862" s="31"/>
      <c r="E2862" s="31"/>
      <c r="F2862" s="31"/>
      <c r="G2862" s="31"/>
      <c r="H2862" s="31"/>
      <c r="I2862" s="31"/>
      <c r="J2862" s="31"/>
      <c r="K2862" s="31"/>
      <c r="L2862" s="31"/>
      <c r="M2862" s="31"/>
      <c r="N2862" s="31"/>
      <c r="O2862" s="31"/>
    </row>
    <row r="2863" spans="1:15" ht="15">
      <c r="A2863" s="31"/>
      <c r="B2863" s="31"/>
      <c r="C2863" s="31"/>
      <c r="D2863" s="31"/>
      <c r="E2863" s="31"/>
      <c r="F2863" s="31"/>
      <c r="G2863" s="31"/>
      <c r="H2863" s="31"/>
      <c r="I2863" s="31"/>
      <c r="J2863" s="31"/>
      <c r="K2863" s="31"/>
      <c r="L2863" s="31"/>
      <c r="M2863" s="31"/>
      <c r="N2863" s="31"/>
      <c r="O2863" s="31"/>
    </row>
    <row r="2864" spans="1:15" ht="15">
      <c r="A2864" s="31"/>
      <c r="B2864" s="31"/>
      <c r="C2864" s="31"/>
      <c r="D2864" s="31"/>
      <c r="E2864" s="31"/>
      <c r="F2864" s="31"/>
      <c r="G2864" s="31"/>
      <c r="H2864" s="31"/>
      <c r="I2864" s="31"/>
      <c r="J2864" s="31"/>
      <c r="K2864" s="31"/>
      <c r="L2864" s="31"/>
      <c r="M2864" s="31"/>
      <c r="N2864" s="31"/>
      <c r="O2864" s="31"/>
    </row>
    <row r="2865" spans="1:15" ht="15">
      <c r="A2865" s="31"/>
      <c r="B2865" s="31"/>
      <c r="C2865" s="31"/>
      <c r="D2865" s="31"/>
      <c r="E2865" s="31"/>
      <c r="F2865" s="31"/>
      <c r="G2865" s="31"/>
      <c r="H2865" s="31"/>
      <c r="I2865" s="31"/>
      <c r="J2865" s="31"/>
      <c r="K2865" s="31"/>
      <c r="L2865" s="31"/>
      <c r="M2865" s="31"/>
      <c r="N2865" s="31"/>
      <c r="O2865" s="31"/>
    </row>
    <row r="2866" spans="1:15" ht="15">
      <c r="A2866" s="31"/>
      <c r="B2866" s="31"/>
      <c r="C2866" s="31"/>
      <c r="D2866" s="31"/>
      <c r="E2866" s="31"/>
      <c r="F2866" s="31"/>
      <c r="G2866" s="31"/>
      <c r="H2866" s="31"/>
      <c r="I2866" s="31"/>
      <c r="J2866" s="31"/>
      <c r="K2866" s="31"/>
      <c r="L2866" s="31"/>
      <c r="M2866" s="31"/>
      <c r="N2866" s="31"/>
      <c r="O2866" s="31"/>
    </row>
    <row r="2867" spans="1:15" ht="15">
      <c r="A2867" s="31"/>
      <c r="B2867" s="31"/>
      <c r="C2867" s="31"/>
      <c r="D2867" s="31"/>
      <c r="E2867" s="31"/>
      <c r="F2867" s="31"/>
      <c r="G2867" s="31"/>
      <c r="H2867" s="31"/>
      <c r="I2867" s="31"/>
      <c r="J2867" s="31"/>
      <c r="K2867" s="31"/>
      <c r="L2867" s="31"/>
      <c r="M2867" s="31"/>
      <c r="N2867" s="31"/>
      <c r="O2867" s="31"/>
    </row>
    <row r="2868" spans="1:15" ht="15">
      <c r="A2868" s="31"/>
      <c r="B2868" s="31"/>
      <c r="C2868" s="31"/>
      <c r="D2868" s="31"/>
      <c r="E2868" s="31"/>
      <c r="F2868" s="31"/>
      <c r="G2868" s="31"/>
      <c r="H2868" s="31"/>
      <c r="I2868" s="31"/>
      <c r="J2868" s="31"/>
      <c r="K2868" s="31"/>
      <c r="L2868" s="31"/>
      <c r="M2868" s="31"/>
      <c r="N2868" s="31"/>
      <c r="O2868" s="31"/>
    </row>
    <row r="2869" spans="1:15" ht="15">
      <c r="A2869" s="31"/>
      <c r="B2869" s="31"/>
      <c r="C2869" s="31"/>
      <c r="D2869" s="31"/>
      <c r="E2869" s="31"/>
      <c r="F2869" s="31"/>
      <c r="G2869" s="31"/>
      <c r="H2869" s="31"/>
      <c r="I2869" s="31"/>
      <c r="J2869" s="31"/>
      <c r="K2869" s="31"/>
      <c r="L2869" s="31"/>
      <c r="M2869" s="31"/>
      <c r="N2869" s="31"/>
      <c r="O2869" s="31"/>
    </row>
    <row r="2870" spans="1:15" ht="15">
      <c r="A2870" s="31"/>
      <c r="B2870" s="31"/>
      <c r="C2870" s="31"/>
      <c r="D2870" s="31"/>
      <c r="E2870" s="31"/>
      <c r="F2870" s="31"/>
      <c r="G2870" s="31"/>
      <c r="H2870" s="31"/>
      <c r="I2870" s="31"/>
      <c r="J2870" s="31"/>
      <c r="K2870" s="31"/>
      <c r="L2870" s="31"/>
      <c r="M2870" s="31"/>
      <c r="N2870" s="31"/>
      <c r="O2870" s="31"/>
    </row>
    <row r="2871" spans="1:15" ht="15">
      <c r="A2871" s="31"/>
      <c r="B2871" s="31"/>
      <c r="C2871" s="31"/>
      <c r="D2871" s="31"/>
      <c r="E2871" s="31"/>
      <c r="F2871" s="31"/>
      <c r="G2871" s="31"/>
      <c r="H2871" s="31"/>
      <c r="I2871" s="31"/>
      <c r="J2871" s="31"/>
      <c r="K2871" s="31"/>
      <c r="L2871" s="31"/>
      <c r="M2871" s="31"/>
      <c r="N2871" s="31"/>
      <c r="O2871" s="31"/>
    </row>
    <row r="2872" spans="1:15" ht="15">
      <c r="A2872" s="31"/>
      <c r="B2872" s="31"/>
      <c r="C2872" s="31"/>
      <c r="D2872" s="31"/>
      <c r="E2872" s="31"/>
      <c r="F2872" s="31"/>
      <c r="G2872" s="31"/>
      <c r="H2872" s="31"/>
      <c r="I2872" s="31"/>
      <c r="J2872" s="31"/>
      <c r="K2872" s="31"/>
      <c r="L2872" s="31"/>
      <c r="M2872" s="31"/>
      <c r="N2872" s="31"/>
      <c r="O2872" s="31"/>
    </row>
    <row r="2873" spans="1:15" ht="15">
      <c r="A2873" s="31"/>
      <c r="B2873" s="31"/>
      <c r="C2873" s="31"/>
      <c r="D2873" s="31"/>
      <c r="E2873" s="31"/>
      <c r="F2873" s="31"/>
      <c r="G2873" s="31"/>
      <c r="H2873" s="31"/>
      <c r="I2873" s="31"/>
      <c r="J2873" s="31"/>
      <c r="K2873" s="31"/>
      <c r="L2873" s="31"/>
      <c r="M2873" s="31"/>
      <c r="N2873" s="31"/>
      <c r="O2873" s="31"/>
    </row>
    <row r="2874" spans="1:15" ht="15">
      <c r="A2874" s="31"/>
      <c r="B2874" s="31"/>
      <c r="C2874" s="31"/>
      <c r="D2874" s="31"/>
      <c r="E2874" s="31"/>
      <c r="F2874" s="31"/>
      <c r="G2874" s="31"/>
      <c r="H2874" s="31"/>
      <c r="I2874" s="31"/>
      <c r="J2874" s="31"/>
      <c r="K2874" s="31"/>
      <c r="L2874" s="31"/>
      <c r="M2874" s="31"/>
      <c r="N2874" s="31"/>
      <c r="O2874" s="31"/>
    </row>
    <row r="2875" spans="1:15" ht="15">
      <c r="A2875" s="31"/>
      <c r="B2875" s="31"/>
      <c r="C2875" s="31"/>
      <c r="D2875" s="31"/>
      <c r="E2875" s="31"/>
      <c r="F2875" s="31"/>
      <c r="G2875" s="31"/>
      <c r="H2875" s="31"/>
      <c r="I2875" s="31"/>
      <c r="J2875" s="31"/>
      <c r="K2875" s="31"/>
      <c r="L2875" s="31"/>
      <c r="M2875" s="31"/>
      <c r="N2875" s="31"/>
      <c r="O2875" s="31"/>
    </row>
    <row r="2876" spans="1:15" ht="15">
      <c r="A2876" s="31"/>
      <c r="B2876" s="31"/>
      <c r="C2876" s="31"/>
      <c r="D2876" s="31"/>
      <c r="E2876" s="31"/>
      <c r="F2876" s="31"/>
      <c r="G2876" s="31"/>
      <c r="H2876" s="31"/>
      <c r="I2876" s="31"/>
      <c r="J2876" s="31"/>
      <c r="K2876" s="31"/>
      <c r="L2876" s="31"/>
      <c r="M2876" s="31"/>
      <c r="N2876" s="31"/>
      <c r="O2876" s="31"/>
    </row>
    <row r="2877" spans="1:15" ht="15">
      <c r="A2877" s="31"/>
      <c r="B2877" s="31"/>
      <c r="C2877" s="31"/>
      <c r="D2877" s="31"/>
      <c r="E2877" s="31"/>
      <c r="F2877" s="31"/>
      <c r="G2877" s="31"/>
      <c r="H2877" s="31"/>
      <c r="I2877" s="31"/>
      <c r="J2877" s="31"/>
      <c r="K2877" s="31"/>
      <c r="L2877" s="31"/>
      <c r="M2877" s="31"/>
      <c r="N2877" s="31"/>
      <c r="O2877" s="31"/>
    </row>
    <row r="2878" spans="1:15" ht="15">
      <c r="A2878" s="31"/>
      <c r="B2878" s="31"/>
      <c r="C2878" s="31"/>
      <c r="D2878" s="31"/>
      <c r="E2878" s="31"/>
      <c r="F2878" s="31"/>
      <c r="G2878" s="31"/>
      <c r="H2878" s="31"/>
      <c r="I2878" s="31"/>
      <c r="J2878" s="31"/>
      <c r="K2878" s="31"/>
      <c r="L2878" s="31"/>
      <c r="M2878" s="31"/>
      <c r="N2878" s="31"/>
      <c r="O2878" s="31"/>
    </row>
    <row r="2879" spans="1:15" ht="15">
      <c r="A2879" s="31"/>
      <c r="B2879" s="31"/>
      <c r="C2879" s="31"/>
      <c r="D2879" s="31"/>
      <c r="E2879" s="31"/>
      <c r="F2879" s="31"/>
      <c r="G2879" s="31"/>
      <c r="H2879" s="31"/>
      <c r="I2879" s="31"/>
      <c r="J2879" s="31"/>
      <c r="K2879" s="31"/>
      <c r="L2879" s="31"/>
      <c r="M2879" s="31"/>
      <c r="N2879" s="31"/>
      <c r="O2879" s="31"/>
    </row>
    <row r="2880" spans="1:15" ht="15">
      <c r="A2880" s="31"/>
      <c r="B2880" s="31"/>
      <c r="C2880" s="31"/>
      <c r="D2880" s="31"/>
      <c r="E2880" s="31"/>
      <c r="F2880" s="31"/>
      <c r="G2880" s="31"/>
      <c r="H2880" s="31"/>
      <c r="I2880" s="31"/>
      <c r="J2880" s="31"/>
      <c r="K2880" s="31"/>
      <c r="L2880" s="31"/>
      <c r="M2880" s="31"/>
      <c r="N2880" s="31"/>
      <c r="O2880" s="31"/>
    </row>
    <row r="2881" spans="1:15" ht="15">
      <c r="A2881" s="31"/>
      <c r="B2881" s="31"/>
      <c r="C2881" s="31"/>
      <c r="D2881" s="31"/>
      <c r="E2881" s="31"/>
      <c r="F2881" s="31"/>
      <c r="G2881" s="31"/>
      <c r="H2881" s="31"/>
      <c r="I2881" s="31"/>
      <c r="J2881" s="31"/>
      <c r="K2881" s="31"/>
      <c r="L2881" s="31"/>
      <c r="M2881" s="31"/>
      <c r="N2881" s="31"/>
      <c r="O2881" s="31"/>
    </row>
    <row r="2882" spans="1:15" ht="15">
      <c r="A2882" s="31"/>
      <c r="B2882" s="31"/>
      <c r="C2882" s="31"/>
      <c r="D2882" s="31"/>
      <c r="E2882" s="31"/>
      <c r="F2882" s="31"/>
      <c r="G2882" s="31"/>
      <c r="H2882" s="31"/>
      <c r="I2882" s="31"/>
      <c r="J2882" s="31"/>
      <c r="K2882" s="31"/>
      <c r="L2882" s="31"/>
      <c r="M2882" s="31"/>
      <c r="N2882" s="31"/>
      <c r="O2882" s="31"/>
    </row>
    <row r="2883" spans="1:15" ht="15">
      <c r="A2883" s="31"/>
      <c r="B2883" s="31"/>
      <c r="C2883" s="31"/>
      <c r="D2883" s="31"/>
      <c r="E2883" s="31"/>
      <c r="F2883" s="31"/>
      <c r="G2883" s="31"/>
      <c r="H2883" s="31"/>
      <c r="I2883" s="31"/>
      <c r="J2883" s="31"/>
      <c r="K2883" s="31"/>
      <c r="L2883" s="31"/>
      <c r="M2883" s="31"/>
      <c r="N2883" s="31"/>
      <c r="O2883" s="31"/>
    </row>
    <row r="2884" spans="1:15" ht="15">
      <c r="A2884" s="31"/>
      <c r="B2884" s="31"/>
      <c r="C2884" s="31"/>
      <c r="D2884" s="31"/>
      <c r="E2884" s="31"/>
      <c r="F2884" s="31"/>
      <c r="G2884" s="31"/>
      <c r="H2884" s="31"/>
      <c r="I2884" s="31"/>
      <c r="J2884" s="31"/>
      <c r="K2884" s="31"/>
      <c r="L2884" s="31"/>
      <c r="M2884" s="31"/>
      <c r="N2884" s="31"/>
      <c r="O2884" s="31"/>
    </row>
    <row r="2885" spans="1:15" ht="15">
      <c r="A2885" s="31"/>
      <c r="B2885" s="31"/>
      <c r="C2885" s="31"/>
      <c r="D2885" s="31"/>
      <c r="E2885" s="31"/>
      <c r="F2885" s="31"/>
      <c r="G2885" s="31"/>
      <c r="H2885" s="31"/>
      <c r="I2885" s="31"/>
      <c r="J2885" s="31"/>
      <c r="K2885" s="31"/>
      <c r="L2885" s="31"/>
      <c r="M2885" s="31"/>
      <c r="N2885" s="31"/>
      <c r="O2885" s="31"/>
    </row>
    <row r="2886" spans="1:15" ht="15">
      <c r="A2886" s="31"/>
      <c r="B2886" s="31"/>
      <c r="C2886" s="31"/>
      <c r="D2886" s="31"/>
      <c r="E2886" s="31"/>
      <c r="F2886" s="31"/>
      <c r="G2886" s="31"/>
      <c r="H2886" s="31"/>
      <c r="I2886" s="31"/>
      <c r="J2886" s="31"/>
      <c r="K2886" s="31"/>
      <c r="L2886" s="31"/>
      <c r="M2886" s="31"/>
      <c r="N2886" s="31"/>
      <c r="O2886" s="31"/>
    </row>
    <row r="2887" spans="1:15" ht="15">
      <c r="A2887" s="31"/>
      <c r="B2887" s="31"/>
      <c r="C2887" s="31"/>
      <c r="D2887" s="31"/>
      <c r="E2887" s="31"/>
      <c r="F2887" s="31"/>
      <c r="G2887" s="31"/>
      <c r="H2887" s="31"/>
      <c r="I2887" s="31"/>
      <c r="J2887" s="31"/>
      <c r="K2887" s="31"/>
      <c r="L2887" s="31"/>
      <c r="M2887" s="31"/>
      <c r="N2887" s="31"/>
      <c r="O2887" s="31"/>
    </row>
    <row r="2888" spans="1:15" ht="15">
      <c r="A2888" s="31"/>
      <c r="B2888" s="31"/>
      <c r="C2888" s="31"/>
      <c r="D2888" s="31"/>
      <c r="E2888" s="31"/>
      <c r="F2888" s="31"/>
      <c r="G2888" s="31"/>
      <c r="H2888" s="31"/>
      <c r="I2888" s="31"/>
      <c r="J2888" s="31"/>
      <c r="K2888" s="31"/>
      <c r="L2888" s="31"/>
      <c r="M2888" s="31"/>
      <c r="N2888" s="31"/>
      <c r="O2888" s="31"/>
    </row>
    <row r="2889" spans="1:15" ht="15">
      <c r="A2889" s="31"/>
      <c r="B2889" s="31"/>
      <c r="C2889" s="31"/>
      <c r="D2889" s="31"/>
      <c r="E2889" s="31"/>
      <c r="F2889" s="31"/>
      <c r="G2889" s="31"/>
      <c r="H2889" s="31"/>
      <c r="I2889" s="31"/>
      <c r="J2889" s="31"/>
      <c r="K2889" s="31"/>
      <c r="L2889" s="31"/>
      <c r="M2889" s="31"/>
      <c r="N2889" s="31"/>
      <c r="O2889" s="31"/>
    </row>
    <row r="2890" spans="1:15" ht="15">
      <c r="A2890" s="31"/>
      <c r="B2890" s="31"/>
      <c r="C2890" s="31"/>
      <c r="D2890" s="31"/>
      <c r="E2890" s="31"/>
      <c r="F2890" s="31"/>
      <c r="G2890" s="31"/>
      <c r="H2890" s="31"/>
      <c r="I2890" s="31"/>
      <c r="J2890" s="31"/>
      <c r="K2890" s="31"/>
      <c r="L2890" s="31"/>
      <c r="M2890" s="31"/>
      <c r="N2890" s="31"/>
      <c r="O2890" s="31"/>
    </row>
    <row r="2891" spans="1:15" ht="15">
      <c r="A2891" s="31"/>
      <c r="B2891" s="31"/>
      <c r="C2891" s="31"/>
      <c r="D2891" s="31"/>
      <c r="E2891" s="31"/>
      <c r="F2891" s="31"/>
      <c r="G2891" s="31"/>
      <c r="H2891" s="31"/>
      <c r="I2891" s="31"/>
      <c r="J2891" s="31"/>
      <c r="K2891" s="31"/>
      <c r="L2891" s="31"/>
      <c r="M2891" s="31"/>
      <c r="N2891" s="31"/>
      <c r="O2891" s="31"/>
    </row>
    <row r="2892" spans="1:15" ht="15">
      <c r="A2892" s="31"/>
      <c r="B2892" s="31"/>
      <c r="C2892" s="31"/>
      <c r="D2892" s="31"/>
      <c r="E2892" s="31"/>
      <c r="F2892" s="31"/>
      <c r="G2892" s="31"/>
      <c r="H2892" s="31"/>
      <c r="I2892" s="31"/>
      <c r="J2892" s="31"/>
      <c r="K2892" s="31"/>
      <c r="L2892" s="31"/>
      <c r="M2892" s="31"/>
      <c r="N2892" s="31"/>
      <c r="O2892" s="31"/>
    </row>
    <row r="2893" spans="1:15" ht="15">
      <c r="A2893" s="31"/>
      <c r="B2893" s="31"/>
      <c r="C2893" s="31"/>
      <c r="D2893" s="31"/>
      <c r="E2893" s="31"/>
      <c r="F2893" s="31"/>
      <c r="G2893" s="31"/>
      <c r="H2893" s="31"/>
      <c r="I2893" s="31"/>
      <c r="J2893" s="31"/>
      <c r="K2893" s="31"/>
      <c r="L2893" s="31"/>
      <c r="M2893" s="31"/>
      <c r="N2893" s="31"/>
      <c r="O2893" s="31"/>
    </row>
    <row r="2894" spans="1:15" ht="15">
      <c r="A2894" s="31"/>
      <c r="B2894" s="31"/>
      <c r="C2894" s="31"/>
      <c r="D2894" s="31"/>
      <c r="E2894" s="31"/>
      <c r="F2894" s="31"/>
      <c r="G2894" s="31"/>
      <c r="H2894" s="31"/>
      <c r="I2894" s="31"/>
      <c r="J2894" s="31"/>
      <c r="K2894" s="31"/>
      <c r="L2894" s="31"/>
      <c r="M2894" s="31"/>
      <c r="N2894" s="31"/>
      <c r="O2894" s="31"/>
    </row>
    <row r="2895" spans="1:15" ht="15">
      <c r="A2895" s="31"/>
      <c r="B2895" s="31"/>
      <c r="C2895" s="31"/>
      <c r="D2895" s="31"/>
      <c r="E2895" s="31"/>
      <c r="F2895" s="31"/>
      <c r="G2895" s="31"/>
      <c r="H2895" s="31"/>
      <c r="I2895" s="31"/>
      <c r="J2895" s="31"/>
      <c r="K2895" s="31"/>
      <c r="L2895" s="31"/>
      <c r="M2895" s="31"/>
      <c r="N2895" s="31"/>
      <c r="O2895" s="31"/>
    </row>
    <row r="2896" spans="1:15" ht="15">
      <c r="A2896" s="31"/>
      <c r="B2896" s="31"/>
      <c r="C2896" s="31"/>
      <c r="D2896" s="31"/>
      <c r="E2896" s="31"/>
      <c r="F2896" s="31"/>
      <c r="G2896" s="31"/>
      <c r="H2896" s="31"/>
      <c r="I2896" s="31"/>
      <c r="J2896" s="31"/>
      <c r="K2896" s="31"/>
      <c r="L2896" s="31"/>
      <c r="M2896" s="31"/>
      <c r="N2896" s="31"/>
      <c r="O2896" s="31"/>
    </row>
    <row r="2897" spans="1:15" ht="15">
      <c r="A2897" s="31"/>
      <c r="B2897" s="31"/>
      <c r="C2897" s="31"/>
      <c r="D2897" s="31"/>
      <c r="E2897" s="31"/>
      <c r="F2897" s="31"/>
      <c r="G2897" s="31"/>
      <c r="H2897" s="31"/>
      <c r="I2897" s="31"/>
      <c r="J2897" s="31"/>
      <c r="K2897" s="31"/>
      <c r="L2897" s="31"/>
      <c r="M2897" s="31"/>
      <c r="N2897" s="31"/>
      <c r="O2897" s="31"/>
    </row>
    <row r="2898" spans="1:15" ht="15">
      <c r="A2898" s="31"/>
      <c r="B2898" s="31"/>
      <c r="C2898" s="31"/>
      <c r="D2898" s="31"/>
      <c r="E2898" s="31"/>
      <c r="F2898" s="31"/>
      <c r="G2898" s="31"/>
      <c r="H2898" s="31"/>
      <c r="I2898" s="31"/>
      <c r="J2898" s="31"/>
      <c r="K2898" s="31"/>
      <c r="L2898" s="31"/>
      <c r="M2898" s="31"/>
      <c r="N2898" s="31"/>
      <c r="O2898" s="31"/>
    </row>
    <row r="2899" spans="1:15" ht="15">
      <c r="A2899" s="31"/>
      <c r="B2899" s="31"/>
      <c r="C2899" s="31"/>
      <c r="D2899" s="31"/>
      <c r="E2899" s="31"/>
      <c r="F2899" s="31"/>
      <c r="G2899" s="31"/>
      <c r="H2899" s="31"/>
      <c r="I2899" s="31"/>
      <c r="J2899" s="31"/>
      <c r="K2899" s="31"/>
      <c r="L2899" s="31"/>
      <c r="M2899" s="31"/>
      <c r="N2899" s="31"/>
      <c r="O2899" s="31"/>
    </row>
    <row r="2900" spans="1:15" ht="15">
      <c r="A2900" s="31"/>
      <c r="B2900" s="31"/>
      <c r="C2900" s="31"/>
      <c r="D2900" s="31"/>
      <c r="E2900" s="31"/>
      <c r="F2900" s="31"/>
      <c r="G2900" s="31"/>
      <c r="H2900" s="31"/>
      <c r="I2900" s="31"/>
      <c r="J2900" s="31"/>
      <c r="K2900" s="31"/>
      <c r="L2900" s="31"/>
      <c r="M2900" s="31"/>
      <c r="N2900" s="31"/>
      <c r="O2900" s="31"/>
    </row>
    <row r="2901" spans="1:15" ht="15">
      <c r="A2901" s="31"/>
      <c r="B2901" s="31"/>
      <c r="C2901" s="31"/>
      <c r="D2901" s="31"/>
      <c r="E2901" s="31"/>
      <c r="F2901" s="31"/>
      <c r="G2901" s="31"/>
      <c r="H2901" s="31"/>
      <c r="I2901" s="31"/>
      <c r="J2901" s="31"/>
      <c r="K2901" s="31"/>
      <c r="L2901" s="31"/>
      <c r="M2901" s="31"/>
      <c r="N2901" s="31"/>
      <c r="O2901" s="31"/>
    </row>
    <row r="2902" spans="1:15" ht="15">
      <c r="A2902" s="31"/>
      <c r="B2902" s="31"/>
      <c r="C2902" s="31"/>
      <c r="D2902" s="31"/>
      <c r="E2902" s="31"/>
      <c r="F2902" s="31"/>
      <c r="G2902" s="31"/>
      <c r="H2902" s="31"/>
      <c r="I2902" s="31"/>
      <c r="J2902" s="31"/>
      <c r="K2902" s="31"/>
      <c r="L2902" s="31"/>
      <c r="M2902" s="31"/>
      <c r="N2902" s="31"/>
      <c r="O2902" s="31"/>
    </row>
    <row r="2903" spans="1:15" ht="15">
      <c r="A2903" s="31"/>
      <c r="B2903" s="31"/>
      <c r="C2903" s="31"/>
      <c r="D2903" s="31"/>
      <c r="E2903" s="31"/>
      <c r="F2903" s="31"/>
      <c r="G2903" s="31"/>
      <c r="H2903" s="31"/>
      <c r="I2903" s="31"/>
      <c r="J2903" s="31"/>
      <c r="K2903" s="31"/>
      <c r="L2903" s="31"/>
      <c r="M2903" s="31"/>
      <c r="N2903" s="31"/>
      <c r="O2903" s="31"/>
    </row>
    <row r="2904" spans="1:15" ht="15">
      <c r="A2904" s="31"/>
      <c r="B2904" s="31"/>
      <c r="C2904" s="31"/>
      <c r="D2904" s="31"/>
      <c r="E2904" s="31"/>
      <c r="F2904" s="31"/>
      <c r="G2904" s="31"/>
      <c r="H2904" s="31"/>
      <c r="I2904" s="31"/>
      <c r="J2904" s="31"/>
      <c r="K2904" s="31"/>
      <c r="L2904" s="31"/>
      <c r="M2904" s="31"/>
      <c r="N2904" s="31"/>
      <c r="O2904" s="31"/>
    </row>
    <row r="2905" spans="1:15" ht="15">
      <c r="A2905" s="31"/>
      <c r="B2905" s="31"/>
      <c r="C2905" s="31"/>
      <c r="D2905" s="31"/>
      <c r="E2905" s="31"/>
      <c r="F2905" s="31"/>
      <c r="G2905" s="31"/>
      <c r="H2905" s="31"/>
      <c r="I2905" s="31"/>
      <c r="J2905" s="31"/>
      <c r="K2905" s="31"/>
      <c r="L2905" s="31"/>
      <c r="M2905" s="31"/>
      <c r="N2905" s="31"/>
      <c r="O2905" s="31"/>
    </row>
    <row r="2906" spans="1:15" ht="15">
      <c r="A2906" s="31"/>
      <c r="B2906" s="31"/>
      <c r="C2906" s="31"/>
      <c r="D2906" s="31"/>
      <c r="E2906" s="31"/>
      <c r="F2906" s="31"/>
      <c r="G2906" s="31"/>
      <c r="H2906" s="31"/>
      <c r="I2906" s="31"/>
      <c r="J2906" s="31"/>
      <c r="K2906" s="31"/>
      <c r="L2906" s="31"/>
      <c r="M2906" s="31"/>
      <c r="N2906" s="31"/>
      <c r="O2906" s="31"/>
    </row>
    <row r="2907" spans="1:15" ht="15">
      <c r="A2907" s="31"/>
      <c r="B2907" s="31"/>
      <c r="C2907" s="31"/>
      <c r="D2907" s="31"/>
      <c r="E2907" s="31"/>
      <c r="F2907" s="31"/>
      <c r="G2907" s="31"/>
      <c r="H2907" s="31"/>
      <c r="I2907" s="31"/>
      <c r="J2907" s="31"/>
      <c r="K2907" s="31"/>
      <c r="L2907" s="31"/>
      <c r="M2907" s="31"/>
      <c r="N2907" s="31"/>
      <c r="O2907" s="31"/>
    </row>
    <row r="2908" spans="1:15" ht="15">
      <c r="A2908" s="31"/>
      <c r="B2908" s="31"/>
      <c r="C2908" s="31"/>
      <c r="D2908" s="31"/>
      <c r="E2908" s="31"/>
      <c r="F2908" s="31"/>
      <c r="G2908" s="31"/>
      <c r="H2908" s="31"/>
      <c r="I2908" s="31"/>
      <c r="J2908" s="31"/>
      <c r="K2908" s="31"/>
      <c r="L2908" s="31"/>
      <c r="M2908" s="31"/>
      <c r="N2908" s="31"/>
      <c r="O2908" s="31"/>
    </row>
    <row r="2909" spans="1:15" ht="15">
      <c r="A2909" s="31"/>
      <c r="B2909" s="31"/>
      <c r="C2909" s="31"/>
      <c r="D2909" s="31"/>
      <c r="E2909" s="31"/>
      <c r="F2909" s="31"/>
      <c r="G2909" s="31"/>
      <c r="H2909" s="31"/>
      <c r="I2909" s="31"/>
      <c r="J2909" s="31"/>
      <c r="K2909" s="31"/>
      <c r="L2909" s="31"/>
      <c r="M2909" s="31"/>
      <c r="N2909" s="31"/>
      <c r="O2909" s="31"/>
    </row>
    <row r="2910" spans="1:15" ht="15">
      <c r="A2910" s="31"/>
      <c r="B2910" s="31"/>
      <c r="C2910" s="31"/>
      <c r="D2910" s="31"/>
      <c r="E2910" s="31"/>
      <c r="F2910" s="31"/>
      <c r="G2910" s="31"/>
      <c r="H2910" s="31"/>
      <c r="I2910" s="31"/>
      <c r="J2910" s="31"/>
      <c r="K2910" s="31"/>
      <c r="L2910" s="31"/>
      <c r="M2910" s="31"/>
      <c r="N2910" s="31"/>
      <c r="O2910" s="31"/>
    </row>
    <row r="2911" spans="1:15" ht="15">
      <c r="A2911" s="31"/>
      <c r="B2911" s="31"/>
      <c r="C2911" s="31"/>
      <c r="D2911" s="31"/>
      <c r="E2911" s="31"/>
      <c r="F2911" s="31"/>
      <c r="G2911" s="31"/>
      <c r="H2911" s="31"/>
      <c r="I2911" s="31"/>
      <c r="J2911" s="31"/>
      <c r="K2911" s="31"/>
      <c r="L2911" s="31"/>
      <c r="M2911" s="31"/>
      <c r="N2911" s="31"/>
      <c r="O2911" s="31"/>
    </row>
    <row r="2912" spans="1:15" ht="15">
      <c r="A2912" s="31"/>
      <c r="B2912" s="31"/>
      <c r="C2912" s="31"/>
      <c r="D2912" s="31"/>
      <c r="E2912" s="31"/>
      <c r="F2912" s="31"/>
      <c r="G2912" s="31"/>
      <c r="H2912" s="31"/>
      <c r="I2912" s="31"/>
      <c r="J2912" s="31"/>
      <c r="K2912" s="31"/>
      <c r="L2912" s="31"/>
      <c r="M2912" s="31"/>
      <c r="N2912" s="31"/>
      <c r="O2912" s="31"/>
    </row>
    <row r="2913" spans="1:15" ht="15">
      <c r="A2913" s="31"/>
      <c r="B2913" s="31"/>
      <c r="C2913" s="31"/>
      <c r="D2913" s="31"/>
      <c r="E2913" s="31"/>
      <c r="F2913" s="31"/>
      <c r="G2913" s="31"/>
      <c r="H2913" s="31"/>
      <c r="I2913" s="31"/>
      <c r="J2913" s="31"/>
      <c r="K2913" s="31"/>
      <c r="L2913" s="31"/>
      <c r="M2913" s="31"/>
      <c r="N2913" s="31"/>
      <c r="O2913" s="31"/>
    </row>
    <row r="2914" spans="1:15" ht="15">
      <c r="A2914" s="31"/>
      <c r="B2914" s="31"/>
      <c r="C2914" s="31"/>
      <c r="D2914" s="31"/>
      <c r="E2914" s="31"/>
      <c r="F2914" s="31"/>
      <c r="G2914" s="31"/>
      <c r="H2914" s="31"/>
      <c r="I2914" s="31"/>
      <c r="J2914" s="31"/>
      <c r="K2914" s="31"/>
      <c r="L2914" s="31"/>
      <c r="M2914" s="31"/>
      <c r="N2914" s="31"/>
      <c r="O2914" s="31"/>
    </row>
    <row r="2915" spans="1:15" ht="15">
      <c r="A2915" s="31"/>
      <c r="B2915" s="31"/>
      <c r="C2915" s="31"/>
      <c r="D2915" s="31"/>
      <c r="E2915" s="31"/>
      <c r="F2915" s="31"/>
      <c r="G2915" s="31"/>
      <c r="H2915" s="31"/>
      <c r="I2915" s="31"/>
      <c r="J2915" s="31"/>
      <c r="K2915" s="31"/>
      <c r="L2915" s="31"/>
      <c r="M2915" s="31"/>
      <c r="N2915" s="31"/>
      <c r="O2915" s="31"/>
    </row>
    <row r="2916" spans="1:15" ht="15">
      <c r="A2916" s="31"/>
      <c r="B2916" s="31"/>
      <c r="C2916" s="31"/>
      <c r="D2916" s="31"/>
      <c r="E2916" s="31"/>
      <c r="F2916" s="31"/>
      <c r="G2916" s="31"/>
      <c r="H2916" s="31"/>
      <c r="I2916" s="31"/>
      <c r="J2916" s="31"/>
      <c r="K2916" s="31"/>
      <c r="L2916" s="31"/>
      <c r="M2916" s="31"/>
      <c r="N2916" s="31"/>
      <c r="O2916" s="31"/>
    </row>
    <row r="2917" spans="1:15" ht="15">
      <c r="A2917" s="31"/>
      <c r="B2917" s="31"/>
      <c r="C2917" s="31"/>
      <c r="D2917" s="31"/>
      <c r="E2917" s="31"/>
      <c r="F2917" s="31"/>
      <c r="G2917" s="31"/>
      <c r="H2917" s="31"/>
      <c r="I2917" s="31"/>
      <c r="J2917" s="31"/>
      <c r="K2917" s="31"/>
      <c r="L2917" s="31"/>
      <c r="M2917" s="31"/>
      <c r="N2917" s="31"/>
      <c r="O2917" s="31"/>
    </row>
    <row r="2918" spans="1:15" ht="15">
      <c r="A2918" s="31"/>
      <c r="B2918" s="31"/>
      <c r="C2918" s="31"/>
      <c r="D2918" s="31"/>
      <c r="E2918" s="31"/>
      <c r="F2918" s="31"/>
      <c r="G2918" s="31"/>
      <c r="H2918" s="31"/>
      <c r="I2918" s="31"/>
      <c r="J2918" s="31"/>
      <c r="K2918" s="31"/>
      <c r="L2918" s="31"/>
      <c r="M2918" s="31"/>
      <c r="N2918" s="31"/>
      <c r="O2918" s="31"/>
    </row>
    <row r="2919" spans="1:15" ht="15">
      <c r="A2919" s="31"/>
      <c r="B2919" s="31"/>
      <c r="C2919" s="31"/>
      <c r="D2919" s="31"/>
      <c r="E2919" s="31"/>
      <c r="F2919" s="31"/>
      <c r="G2919" s="31"/>
      <c r="H2919" s="31"/>
      <c r="I2919" s="31"/>
      <c r="J2919" s="31"/>
      <c r="K2919" s="31"/>
      <c r="L2919" s="31"/>
      <c r="M2919" s="31"/>
      <c r="N2919" s="31"/>
      <c r="O2919" s="31"/>
    </row>
    <row r="2920" spans="1:15" ht="15">
      <c r="A2920" s="31"/>
      <c r="B2920" s="31"/>
      <c r="C2920" s="31"/>
      <c r="D2920" s="31"/>
      <c r="E2920" s="31"/>
      <c r="F2920" s="31"/>
      <c r="G2920" s="31"/>
      <c r="H2920" s="31"/>
      <c r="I2920" s="31"/>
      <c r="J2920" s="31"/>
      <c r="K2920" s="31"/>
      <c r="L2920" s="31"/>
      <c r="M2920" s="31"/>
      <c r="N2920" s="31"/>
      <c r="O2920" s="31"/>
    </row>
    <row r="2921" spans="1:15" ht="15">
      <c r="A2921" s="31"/>
      <c r="B2921" s="31"/>
      <c r="C2921" s="31"/>
      <c r="D2921" s="31"/>
      <c r="E2921" s="31"/>
      <c r="F2921" s="31"/>
      <c r="G2921" s="31"/>
      <c r="H2921" s="31"/>
      <c r="I2921" s="31"/>
      <c r="J2921" s="31"/>
      <c r="K2921" s="31"/>
      <c r="L2921" s="31"/>
      <c r="M2921" s="31"/>
      <c r="N2921" s="31"/>
      <c r="O2921" s="31"/>
    </row>
    <row r="2922" spans="1:15" ht="15">
      <c r="A2922" s="31"/>
      <c r="B2922" s="31"/>
      <c r="C2922" s="31"/>
      <c r="D2922" s="31"/>
      <c r="E2922" s="31"/>
      <c r="F2922" s="31"/>
      <c r="G2922" s="31"/>
      <c r="H2922" s="31"/>
      <c r="I2922" s="31"/>
      <c r="J2922" s="31"/>
      <c r="K2922" s="31"/>
      <c r="L2922" s="31"/>
      <c r="M2922" s="31"/>
      <c r="N2922" s="31"/>
      <c r="O2922" s="31"/>
    </row>
    <row r="2923" spans="1:15" ht="15">
      <c r="A2923" s="31"/>
      <c r="B2923" s="31"/>
      <c r="C2923" s="31"/>
      <c r="D2923" s="31"/>
      <c r="E2923" s="31"/>
      <c r="F2923" s="31"/>
      <c r="G2923" s="31"/>
      <c r="H2923" s="31"/>
      <c r="I2923" s="31"/>
      <c r="J2923" s="31"/>
      <c r="K2923" s="31"/>
      <c r="L2923" s="31"/>
      <c r="M2923" s="31"/>
      <c r="N2923" s="31"/>
      <c r="O2923" s="31"/>
    </row>
    <row r="2924" spans="1:15" ht="15">
      <c r="A2924" s="31"/>
      <c r="B2924" s="31"/>
      <c r="C2924" s="31"/>
      <c r="D2924" s="31"/>
      <c r="E2924" s="31"/>
      <c r="F2924" s="31"/>
      <c r="G2924" s="31"/>
      <c r="H2924" s="31"/>
      <c r="I2924" s="31"/>
      <c r="J2924" s="31"/>
      <c r="K2924" s="31"/>
      <c r="L2924" s="31"/>
      <c r="M2924" s="31"/>
      <c r="N2924" s="31"/>
      <c r="O2924" s="31"/>
    </row>
    <row r="2925" spans="1:15" ht="15">
      <c r="A2925" s="31"/>
      <c r="B2925" s="31"/>
      <c r="C2925" s="31"/>
      <c r="D2925" s="31"/>
      <c r="E2925" s="31"/>
      <c r="F2925" s="31"/>
      <c r="G2925" s="31"/>
      <c r="H2925" s="31"/>
      <c r="I2925" s="31"/>
      <c r="J2925" s="31"/>
      <c r="K2925" s="31"/>
      <c r="L2925" s="31"/>
      <c r="M2925" s="31"/>
      <c r="N2925" s="31"/>
      <c r="O2925" s="31"/>
    </row>
    <row r="2926" spans="1:15" ht="15">
      <c r="A2926" s="31"/>
      <c r="B2926" s="31"/>
      <c r="C2926" s="31"/>
      <c r="D2926" s="31"/>
      <c r="E2926" s="31"/>
      <c r="F2926" s="31"/>
      <c r="G2926" s="31"/>
      <c r="H2926" s="31"/>
      <c r="I2926" s="31"/>
      <c r="J2926" s="31"/>
      <c r="K2926" s="31"/>
      <c r="L2926" s="31"/>
      <c r="M2926" s="31"/>
      <c r="N2926" s="31"/>
      <c r="O2926" s="31"/>
    </row>
    <row r="2927" spans="1:15" ht="15">
      <c r="A2927" s="31"/>
      <c r="B2927" s="31"/>
      <c r="C2927" s="31"/>
      <c r="D2927" s="31"/>
      <c r="E2927" s="31"/>
      <c r="F2927" s="31"/>
      <c r="G2927" s="31"/>
      <c r="H2927" s="31"/>
      <c r="I2927" s="31"/>
      <c r="J2927" s="31"/>
      <c r="K2927" s="31"/>
      <c r="L2927" s="31"/>
      <c r="M2927" s="31"/>
      <c r="N2927" s="31"/>
      <c r="O2927" s="31"/>
    </row>
    <row r="2928" spans="1:15" ht="15">
      <c r="A2928" s="31"/>
      <c r="B2928" s="31"/>
      <c r="C2928" s="31"/>
      <c r="D2928" s="31"/>
      <c r="E2928" s="31"/>
      <c r="F2928" s="31"/>
      <c r="G2928" s="31"/>
      <c r="H2928" s="31"/>
      <c r="I2928" s="31"/>
      <c r="J2928" s="31"/>
      <c r="K2928" s="31"/>
      <c r="L2928" s="31"/>
      <c r="M2928" s="31"/>
      <c r="N2928" s="31"/>
      <c r="O2928" s="31"/>
    </row>
    <row r="2929" spans="1:15" ht="15">
      <c r="A2929" s="31"/>
      <c r="B2929" s="31"/>
      <c r="C2929" s="31"/>
      <c r="D2929" s="31"/>
      <c r="E2929" s="31"/>
      <c r="F2929" s="31"/>
      <c r="G2929" s="31"/>
      <c r="H2929" s="31"/>
      <c r="I2929" s="31"/>
      <c r="J2929" s="31"/>
      <c r="K2929" s="31"/>
      <c r="L2929" s="31"/>
      <c r="M2929" s="31"/>
      <c r="N2929" s="31"/>
      <c r="O2929" s="31"/>
    </row>
    <row r="2930" spans="1:15" ht="15">
      <c r="A2930" s="31"/>
      <c r="B2930" s="31"/>
      <c r="C2930" s="31"/>
      <c r="D2930" s="31"/>
      <c r="E2930" s="31"/>
      <c r="F2930" s="31"/>
      <c r="G2930" s="31"/>
      <c r="H2930" s="31"/>
      <c r="I2930" s="31"/>
      <c r="J2930" s="31"/>
      <c r="K2930" s="31"/>
      <c r="L2930" s="31"/>
      <c r="M2930" s="31"/>
      <c r="N2930" s="31"/>
      <c r="O2930" s="31"/>
    </row>
    <row r="2931" spans="1:15" ht="15">
      <c r="A2931" s="31"/>
      <c r="B2931" s="31"/>
      <c r="C2931" s="31"/>
      <c r="D2931" s="31"/>
      <c r="E2931" s="31"/>
      <c r="F2931" s="31"/>
      <c r="G2931" s="31"/>
      <c r="H2931" s="31"/>
      <c r="I2931" s="31"/>
      <c r="J2931" s="31"/>
      <c r="K2931" s="31"/>
      <c r="L2931" s="31"/>
      <c r="M2931" s="31"/>
      <c r="N2931" s="31"/>
      <c r="O2931" s="31"/>
    </row>
    <row r="2932" spans="1:15" ht="15">
      <c r="A2932" s="31"/>
      <c r="B2932" s="31"/>
      <c r="C2932" s="31"/>
      <c r="D2932" s="31"/>
      <c r="E2932" s="31"/>
      <c r="F2932" s="31"/>
      <c r="G2932" s="31"/>
      <c r="H2932" s="31"/>
      <c r="I2932" s="31"/>
      <c r="J2932" s="31"/>
      <c r="K2932" s="31"/>
      <c r="L2932" s="31"/>
      <c r="M2932" s="31"/>
      <c r="N2932" s="31"/>
      <c r="O2932" s="31"/>
    </row>
    <row r="2933" spans="1:15" ht="15">
      <c r="A2933" s="31"/>
      <c r="B2933" s="31"/>
      <c r="C2933" s="31"/>
      <c r="D2933" s="31"/>
      <c r="E2933" s="31"/>
      <c r="F2933" s="31"/>
      <c r="G2933" s="31"/>
      <c r="H2933" s="31"/>
      <c r="I2933" s="31"/>
      <c r="J2933" s="31"/>
      <c r="K2933" s="31"/>
      <c r="L2933" s="31"/>
      <c r="M2933" s="31"/>
      <c r="N2933" s="31"/>
      <c r="O2933" s="31"/>
    </row>
    <row r="2934" spans="1:15" ht="15">
      <c r="A2934" s="31"/>
      <c r="B2934" s="31"/>
      <c r="C2934" s="31"/>
      <c r="D2934" s="31"/>
      <c r="E2934" s="31"/>
      <c r="F2934" s="31"/>
      <c r="G2934" s="31"/>
      <c r="H2934" s="31"/>
      <c r="I2934" s="31"/>
      <c r="J2934" s="31"/>
      <c r="K2934" s="31"/>
      <c r="L2934" s="31"/>
      <c r="M2934" s="31"/>
      <c r="N2934" s="31"/>
      <c r="O2934" s="31"/>
    </row>
    <row r="2935" spans="1:15" ht="15">
      <c r="A2935" s="31"/>
      <c r="B2935" s="31"/>
      <c r="C2935" s="31"/>
      <c r="D2935" s="31"/>
      <c r="E2935" s="31"/>
      <c r="F2935" s="31"/>
      <c r="G2935" s="31"/>
      <c r="H2935" s="31"/>
      <c r="I2935" s="31"/>
      <c r="J2935" s="31"/>
      <c r="K2935" s="31"/>
      <c r="L2935" s="31"/>
      <c r="M2935" s="31"/>
      <c r="N2935" s="31"/>
      <c r="O2935" s="31"/>
    </row>
    <row r="2936" spans="1:15" ht="15">
      <c r="A2936" s="31"/>
      <c r="B2936" s="31"/>
      <c r="C2936" s="31"/>
      <c r="D2936" s="31"/>
      <c r="E2936" s="31"/>
      <c r="F2936" s="31"/>
      <c r="G2936" s="31"/>
      <c r="H2936" s="31"/>
      <c r="I2936" s="31"/>
      <c r="J2936" s="31"/>
      <c r="K2936" s="31"/>
      <c r="L2936" s="31"/>
      <c r="M2936" s="31"/>
      <c r="N2936" s="31"/>
      <c r="O2936" s="31"/>
    </row>
    <row r="2937" spans="1:15" ht="15">
      <c r="A2937" s="31"/>
      <c r="B2937" s="31"/>
      <c r="C2937" s="31"/>
      <c r="D2937" s="31"/>
      <c r="E2937" s="31"/>
      <c r="F2937" s="31"/>
      <c r="G2937" s="31"/>
      <c r="H2937" s="31"/>
      <c r="I2937" s="31"/>
      <c r="J2937" s="31"/>
      <c r="K2937" s="31"/>
      <c r="L2937" s="31"/>
      <c r="M2937" s="31"/>
      <c r="N2937" s="31"/>
      <c r="O2937" s="31"/>
    </row>
    <row r="2938" spans="1:15" ht="15">
      <c r="A2938" s="31"/>
      <c r="B2938" s="31"/>
      <c r="C2938" s="31"/>
      <c r="D2938" s="31"/>
      <c r="E2938" s="31"/>
      <c r="F2938" s="31"/>
      <c r="G2938" s="31"/>
      <c r="H2938" s="31"/>
      <c r="I2938" s="31"/>
      <c r="J2938" s="31"/>
      <c r="K2938" s="31"/>
      <c r="L2938" s="31"/>
      <c r="M2938" s="31"/>
      <c r="N2938" s="31"/>
      <c r="O2938" s="31"/>
    </row>
    <row r="2939" spans="1:15" ht="15">
      <c r="A2939" s="31"/>
      <c r="B2939" s="31"/>
      <c r="C2939" s="31"/>
      <c r="D2939" s="31"/>
      <c r="E2939" s="31"/>
      <c r="F2939" s="31"/>
      <c r="G2939" s="31"/>
      <c r="H2939" s="31"/>
      <c r="I2939" s="31"/>
      <c r="J2939" s="31"/>
      <c r="K2939" s="31"/>
      <c r="L2939" s="31"/>
      <c r="M2939" s="31"/>
      <c r="N2939" s="31"/>
      <c r="O2939" s="31"/>
    </row>
    <row r="2940" spans="1:15" ht="15">
      <c r="A2940" s="31"/>
      <c r="B2940" s="31"/>
      <c r="C2940" s="31"/>
      <c r="D2940" s="31"/>
      <c r="E2940" s="31"/>
      <c r="F2940" s="31"/>
      <c r="G2940" s="31"/>
      <c r="H2940" s="31"/>
      <c r="I2940" s="31"/>
      <c r="J2940" s="31"/>
      <c r="K2940" s="31"/>
      <c r="L2940" s="31"/>
      <c r="M2940" s="31"/>
      <c r="N2940" s="31"/>
      <c r="O2940" s="31"/>
    </row>
    <row r="2941" spans="1:15" ht="15">
      <c r="A2941" s="31"/>
      <c r="B2941" s="31"/>
      <c r="C2941" s="31"/>
      <c r="D2941" s="31"/>
      <c r="E2941" s="31"/>
      <c r="F2941" s="31"/>
      <c r="G2941" s="31"/>
      <c r="H2941" s="31"/>
      <c r="I2941" s="31"/>
      <c r="J2941" s="31"/>
      <c r="K2941" s="31"/>
      <c r="L2941" s="31"/>
      <c r="M2941" s="31"/>
      <c r="N2941" s="31"/>
      <c r="O2941" s="31"/>
    </row>
    <row r="2942" spans="1:15" ht="15">
      <c r="A2942" s="31"/>
      <c r="B2942" s="31"/>
      <c r="C2942" s="31"/>
      <c r="D2942" s="31"/>
      <c r="E2942" s="31"/>
      <c r="F2942" s="31"/>
      <c r="G2942" s="31"/>
      <c r="H2942" s="31"/>
      <c r="I2942" s="31"/>
      <c r="J2942" s="31"/>
      <c r="K2942" s="31"/>
      <c r="L2942" s="31"/>
      <c r="M2942" s="31"/>
      <c r="N2942" s="31"/>
      <c r="O2942" s="31"/>
    </row>
    <row r="2943" spans="1:15" ht="15">
      <c r="A2943" s="31"/>
      <c r="B2943" s="31"/>
      <c r="C2943" s="31"/>
      <c r="D2943" s="31"/>
      <c r="E2943" s="31"/>
      <c r="F2943" s="31"/>
      <c r="G2943" s="31"/>
      <c r="H2943" s="31"/>
      <c r="I2943" s="31"/>
      <c r="J2943" s="31"/>
      <c r="K2943" s="31"/>
      <c r="L2943" s="31"/>
      <c r="M2943" s="31"/>
      <c r="N2943" s="31"/>
      <c r="O2943" s="31"/>
    </row>
    <row r="2944" spans="1:15" ht="15">
      <c r="A2944" s="31"/>
      <c r="B2944" s="31"/>
      <c r="C2944" s="31"/>
      <c r="D2944" s="31"/>
      <c r="E2944" s="31"/>
      <c r="F2944" s="31"/>
      <c r="G2944" s="31"/>
      <c r="H2944" s="31"/>
      <c r="I2944" s="31"/>
      <c r="J2944" s="31"/>
      <c r="K2944" s="31"/>
      <c r="L2944" s="31"/>
      <c r="M2944" s="31"/>
      <c r="N2944" s="31"/>
      <c r="O2944" s="31"/>
    </row>
    <row r="2945" spans="1:15" ht="15">
      <c r="A2945" s="31"/>
      <c r="B2945" s="31"/>
      <c r="C2945" s="31"/>
      <c r="D2945" s="31"/>
      <c r="E2945" s="31"/>
      <c r="F2945" s="31"/>
      <c r="G2945" s="31"/>
      <c r="H2945" s="31"/>
      <c r="I2945" s="31"/>
      <c r="J2945" s="31"/>
      <c r="K2945" s="31"/>
      <c r="L2945" s="31"/>
      <c r="M2945" s="31"/>
      <c r="N2945" s="31"/>
      <c r="O2945" s="31"/>
    </row>
    <row r="2946" spans="1:15" ht="15">
      <c r="A2946" s="31"/>
      <c r="B2946" s="31"/>
      <c r="C2946" s="31"/>
      <c r="D2946" s="31"/>
      <c r="E2946" s="31"/>
      <c r="F2946" s="31"/>
      <c r="G2946" s="31"/>
      <c r="H2946" s="31"/>
      <c r="I2946" s="31"/>
      <c r="J2946" s="31"/>
      <c r="K2946" s="31"/>
      <c r="L2946" s="31"/>
      <c r="M2946" s="31"/>
      <c r="N2946" s="31"/>
      <c r="O2946" s="31"/>
    </row>
    <row r="2947" spans="1:15" ht="15">
      <c r="A2947" s="31"/>
      <c r="B2947" s="31"/>
      <c r="C2947" s="31"/>
      <c r="D2947" s="31"/>
      <c r="E2947" s="31"/>
      <c r="F2947" s="31"/>
      <c r="G2947" s="31"/>
      <c r="H2947" s="31"/>
      <c r="I2947" s="31"/>
      <c r="J2947" s="31"/>
      <c r="K2947" s="31"/>
      <c r="L2947" s="31"/>
      <c r="M2947" s="31"/>
      <c r="N2947" s="31"/>
      <c r="O2947" s="31"/>
    </row>
    <row r="2948" spans="1:15" ht="15">
      <c r="A2948" s="31"/>
      <c r="B2948" s="31"/>
      <c r="C2948" s="31"/>
      <c r="D2948" s="31"/>
      <c r="E2948" s="31"/>
      <c r="F2948" s="31"/>
      <c r="G2948" s="31"/>
      <c r="H2948" s="31"/>
      <c r="I2948" s="31"/>
      <c r="J2948" s="31"/>
      <c r="K2948" s="31"/>
      <c r="L2948" s="31"/>
      <c r="M2948" s="31"/>
      <c r="N2948" s="31"/>
      <c r="O2948" s="31"/>
    </row>
    <row r="2949" spans="1:15" ht="15">
      <c r="A2949" s="31"/>
      <c r="B2949" s="31"/>
      <c r="C2949" s="31"/>
      <c r="D2949" s="31"/>
      <c r="E2949" s="31"/>
      <c r="F2949" s="31"/>
      <c r="G2949" s="31"/>
      <c r="H2949" s="31"/>
      <c r="I2949" s="31"/>
      <c r="J2949" s="31"/>
      <c r="K2949" s="31"/>
      <c r="L2949" s="31"/>
      <c r="M2949" s="31"/>
      <c r="N2949" s="31"/>
      <c r="O2949" s="31"/>
    </row>
    <row r="2950" spans="1:15" ht="15">
      <c r="A2950" s="31"/>
      <c r="B2950" s="31"/>
      <c r="C2950" s="31"/>
      <c r="D2950" s="31"/>
      <c r="E2950" s="31"/>
      <c r="F2950" s="31"/>
      <c r="G2950" s="31"/>
      <c r="H2950" s="31"/>
      <c r="I2950" s="31"/>
      <c r="J2950" s="31"/>
      <c r="K2950" s="31"/>
      <c r="L2950" s="31"/>
      <c r="M2950" s="31"/>
      <c r="N2950" s="31"/>
      <c r="O2950" s="31"/>
    </row>
    <row r="2951" spans="1:15" ht="15">
      <c r="A2951" s="31"/>
      <c r="B2951" s="31"/>
      <c r="C2951" s="31"/>
      <c r="D2951" s="31"/>
      <c r="E2951" s="31"/>
      <c r="F2951" s="31"/>
      <c r="G2951" s="31"/>
      <c r="H2951" s="31"/>
      <c r="I2951" s="31"/>
      <c r="J2951" s="31"/>
      <c r="K2951" s="31"/>
      <c r="L2951" s="31"/>
      <c r="M2951" s="31"/>
      <c r="N2951" s="31"/>
      <c r="O2951" s="31"/>
    </row>
    <row r="2952" spans="1:15" ht="15">
      <c r="A2952" s="31"/>
      <c r="B2952" s="31"/>
      <c r="C2952" s="31"/>
      <c r="D2952" s="31"/>
      <c r="E2952" s="31"/>
      <c r="F2952" s="31"/>
      <c r="G2952" s="31"/>
      <c r="H2952" s="31"/>
      <c r="I2952" s="31"/>
      <c r="J2952" s="31"/>
      <c r="K2952" s="31"/>
      <c r="L2952" s="31"/>
      <c r="M2952" s="31"/>
      <c r="N2952" s="31"/>
      <c r="O2952" s="31"/>
    </row>
    <row r="2953" spans="1:15" ht="15">
      <c r="A2953" s="31"/>
      <c r="B2953" s="31"/>
      <c r="C2953" s="31"/>
      <c r="D2953" s="31"/>
      <c r="E2953" s="31"/>
      <c r="F2953" s="31"/>
      <c r="G2953" s="31"/>
      <c r="H2953" s="31"/>
      <c r="I2953" s="31"/>
      <c r="J2953" s="31"/>
      <c r="K2953" s="31"/>
      <c r="L2953" s="31"/>
      <c r="M2953" s="31"/>
      <c r="N2953" s="31"/>
      <c r="O2953" s="31"/>
    </row>
    <row r="2954" spans="1:15" ht="15">
      <c r="A2954" s="31"/>
      <c r="B2954" s="31"/>
      <c r="C2954" s="31"/>
      <c r="D2954" s="31"/>
      <c r="E2954" s="31"/>
      <c r="F2954" s="31"/>
      <c r="G2954" s="31"/>
      <c r="H2954" s="31"/>
      <c r="I2954" s="31"/>
      <c r="J2954" s="31"/>
      <c r="K2954" s="31"/>
      <c r="L2954" s="31"/>
      <c r="M2954" s="31"/>
      <c r="N2954" s="31"/>
      <c r="O2954" s="31"/>
    </row>
    <row r="2955" spans="1:15" ht="15">
      <c r="A2955" s="31"/>
      <c r="B2955" s="31"/>
      <c r="C2955" s="31"/>
      <c r="D2955" s="31"/>
      <c r="E2955" s="31"/>
      <c r="F2955" s="31"/>
      <c r="G2955" s="31"/>
      <c r="H2955" s="31"/>
      <c r="I2955" s="31"/>
      <c r="J2955" s="31"/>
      <c r="K2955" s="31"/>
      <c r="L2955" s="31"/>
      <c r="M2955" s="31"/>
      <c r="N2955" s="31"/>
      <c r="O2955" s="31"/>
    </row>
    <row r="2956" spans="1:15" ht="15">
      <c r="A2956" s="31"/>
      <c r="B2956" s="31"/>
      <c r="C2956" s="31"/>
      <c r="D2956" s="31"/>
      <c r="E2956" s="31"/>
      <c r="F2956" s="31"/>
      <c r="G2956" s="31"/>
      <c r="H2956" s="31"/>
      <c r="I2956" s="31"/>
      <c r="J2956" s="31"/>
      <c r="K2956" s="31"/>
      <c r="L2956" s="31"/>
      <c r="M2956" s="31"/>
      <c r="N2956" s="31"/>
      <c r="O2956" s="31"/>
    </row>
    <row r="2957" spans="1:15" ht="15">
      <c r="A2957" s="31"/>
      <c r="B2957" s="31"/>
      <c r="C2957" s="31"/>
      <c r="D2957" s="31"/>
      <c r="E2957" s="31"/>
      <c r="F2957" s="31"/>
      <c r="G2957" s="31"/>
      <c r="H2957" s="31"/>
      <c r="I2957" s="31"/>
      <c r="J2957" s="31"/>
      <c r="K2957" s="31"/>
      <c r="L2957" s="31"/>
      <c r="M2957" s="31"/>
      <c r="N2957" s="31"/>
      <c r="O2957" s="31"/>
    </row>
    <row r="2958" spans="1:15" ht="15">
      <c r="A2958" s="31"/>
      <c r="B2958" s="31"/>
      <c r="C2958" s="31"/>
      <c r="D2958" s="31"/>
      <c r="E2958" s="31"/>
      <c r="F2958" s="31"/>
      <c r="G2958" s="31"/>
      <c r="H2958" s="31"/>
      <c r="I2958" s="31"/>
      <c r="J2958" s="31"/>
      <c r="K2958" s="31"/>
      <c r="L2958" s="31"/>
      <c r="M2958" s="31"/>
      <c r="N2958" s="31"/>
      <c r="O2958" s="31"/>
    </row>
    <row r="2959" spans="1:15" ht="15">
      <c r="A2959" s="31"/>
      <c r="B2959" s="31"/>
      <c r="C2959" s="31"/>
      <c r="D2959" s="31"/>
      <c r="E2959" s="31"/>
      <c r="F2959" s="31"/>
      <c r="G2959" s="31"/>
      <c r="H2959" s="31"/>
      <c r="I2959" s="31"/>
      <c r="J2959" s="31"/>
      <c r="K2959" s="31"/>
      <c r="L2959" s="31"/>
      <c r="M2959" s="31"/>
      <c r="N2959" s="31"/>
      <c r="O2959" s="31"/>
    </row>
    <row r="2960" spans="1:15" ht="15">
      <c r="A2960" s="31"/>
      <c r="B2960" s="31"/>
      <c r="C2960" s="31"/>
      <c r="D2960" s="31"/>
      <c r="E2960" s="31"/>
      <c r="F2960" s="31"/>
      <c r="G2960" s="31"/>
      <c r="H2960" s="31"/>
      <c r="I2960" s="31"/>
      <c r="J2960" s="31"/>
      <c r="K2960" s="31"/>
      <c r="L2960" s="31"/>
      <c r="M2960" s="31"/>
      <c r="N2960" s="31"/>
      <c r="O2960" s="31"/>
    </row>
    <row r="2961" spans="1:15" ht="15">
      <c r="A2961" s="31"/>
      <c r="B2961" s="31"/>
      <c r="C2961" s="31"/>
      <c r="D2961" s="31"/>
      <c r="E2961" s="31"/>
      <c r="F2961" s="31"/>
      <c r="G2961" s="31"/>
      <c r="H2961" s="31"/>
      <c r="I2961" s="31"/>
      <c r="J2961" s="31"/>
      <c r="K2961" s="31"/>
      <c r="L2961" s="31"/>
      <c r="M2961" s="31"/>
      <c r="N2961" s="31"/>
      <c r="O2961" s="31"/>
    </row>
    <row r="2962" spans="1:15" ht="15">
      <c r="A2962" s="31"/>
      <c r="B2962" s="31"/>
      <c r="C2962" s="31"/>
      <c r="D2962" s="31"/>
      <c r="E2962" s="31"/>
      <c r="F2962" s="31"/>
      <c r="G2962" s="31"/>
      <c r="H2962" s="31"/>
      <c r="I2962" s="31"/>
      <c r="J2962" s="31"/>
      <c r="K2962" s="31"/>
      <c r="L2962" s="31"/>
      <c r="M2962" s="31"/>
      <c r="N2962" s="31"/>
      <c r="O2962" s="31"/>
    </row>
    <row r="2963" spans="1:15" ht="15">
      <c r="A2963" s="31"/>
      <c r="B2963" s="31"/>
      <c r="C2963" s="31"/>
      <c r="D2963" s="31"/>
      <c r="E2963" s="31"/>
      <c r="F2963" s="31"/>
      <c r="G2963" s="31"/>
      <c r="H2963" s="31"/>
      <c r="I2963" s="31"/>
      <c r="J2963" s="31"/>
      <c r="K2963" s="31"/>
      <c r="L2963" s="31"/>
      <c r="M2963" s="31"/>
      <c r="N2963" s="31"/>
      <c r="O2963" s="31"/>
    </row>
    <row r="2964" spans="1:15" ht="15">
      <c r="A2964" s="31"/>
      <c r="B2964" s="31"/>
      <c r="C2964" s="31"/>
      <c r="D2964" s="31"/>
      <c r="E2964" s="31"/>
      <c r="F2964" s="31"/>
      <c r="G2964" s="31"/>
      <c r="H2964" s="31"/>
      <c r="I2964" s="31"/>
      <c r="J2964" s="31"/>
      <c r="K2964" s="31"/>
      <c r="L2964" s="31"/>
      <c r="M2964" s="31"/>
      <c r="N2964" s="31"/>
      <c r="O2964" s="31"/>
    </row>
    <row r="2965" spans="1:15" ht="15">
      <c r="A2965" s="31"/>
      <c r="B2965" s="31"/>
      <c r="C2965" s="31"/>
      <c r="D2965" s="31"/>
      <c r="E2965" s="31"/>
      <c r="F2965" s="31"/>
      <c r="G2965" s="31"/>
      <c r="H2965" s="31"/>
      <c r="I2965" s="31"/>
      <c r="J2965" s="31"/>
      <c r="K2965" s="31"/>
      <c r="L2965" s="31"/>
      <c r="M2965" s="31"/>
      <c r="N2965" s="31"/>
      <c r="O2965" s="31"/>
    </row>
    <row r="2966" spans="1:15" ht="15">
      <c r="A2966" s="31"/>
      <c r="B2966" s="31"/>
      <c r="C2966" s="31"/>
      <c r="D2966" s="31"/>
      <c r="E2966" s="31"/>
      <c r="F2966" s="31"/>
      <c r="G2966" s="31"/>
      <c r="H2966" s="31"/>
      <c r="I2966" s="31"/>
      <c r="J2966" s="31"/>
      <c r="K2966" s="31"/>
      <c r="L2966" s="31"/>
      <c r="M2966" s="31"/>
      <c r="N2966" s="31"/>
      <c r="O2966" s="31"/>
    </row>
    <row r="2967" spans="1:15" ht="15">
      <c r="A2967" s="31"/>
      <c r="B2967" s="31"/>
      <c r="C2967" s="31"/>
      <c r="D2967" s="31"/>
      <c r="E2967" s="31"/>
      <c r="F2967" s="31"/>
      <c r="G2967" s="31"/>
      <c r="H2967" s="31"/>
      <c r="I2967" s="31"/>
      <c r="J2967" s="31"/>
      <c r="K2967" s="31"/>
      <c r="L2967" s="31"/>
      <c r="M2967" s="31"/>
      <c r="N2967" s="31"/>
      <c r="O2967" s="31"/>
    </row>
    <row r="2968" spans="1:15" ht="15">
      <c r="A2968" s="31"/>
      <c r="B2968" s="31"/>
      <c r="C2968" s="31"/>
      <c r="D2968" s="31"/>
      <c r="E2968" s="31"/>
      <c r="F2968" s="31"/>
      <c r="G2968" s="31"/>
      <c r="H2968" s="31"/>
      <c r="I2968" s="31"/>
      <c r="J2968" s="31"/>
      <c r="K2968" s="31"/>
      <c r="L2968" s="31"/>
      <c r="M2968" s="31"/>
      <c r="N2968" s="31"/>
      <c r="O2968" s="31"/>
    </row>
    <row r="2969" spans="1:15" ht="15">
      <c r="A2969" s="31"/>
      <c r="B2969" s="31"/>
      <c r="C2969" s="31"/>
      <c r="D2969" s="31"/>
      <c r="E2969" s="31"/>
      <c r="F2969" s="31"/>
      <c r="G2969" s="31"/>
      <c r="H2969" s="31"/>
      <c r="I2969" s="31"/>
      <c r="J2969" s="31"/>
      <c r="K2969" s="31"/>
      <c r="L2969" s="31"/>
      <c r="M2969" s="31"/>
      <c r="N2969" s="31"/>
      <c r="O2969" s="31"/>
    </row>
    <row r="2970" spans="1:15" ht="15">
      <c r="A2970" s="31"/>
      <c r="B2970" s="31"/>
      <c r="C2970" s="31"/>
      <c r="D2970" s="31"/>
      <c r="E2970" s="31"/>
      <c r="F2970" s="31"/>
      <c r="G2970" s="31"/>
      <c r="H2970" s="31"/>
      <c r="I2970" s="31"/>
      <c r="J2970" s="31"/>
      <c r="K2970" s="31"/>
      <c r="L2970" s="31"/>
      <c r="M2970" s="31"/>
      <c r="N2970" s="31"/>
      <c r="O2970" s="31"/>
    </row>
    <row r="2971" spans="1:15" ht="15">
      <c r="A2971" s="31"/>
      <c r="B2971" s="31"/>
      <c r="C2971" s="31"/>
      <c r="D2971" s="31"/>
      <c r="E2971" s="31"/>
      <c r="F2971" s="31"/>
      <c r="G2971" s="31"/>
      <c r="H2971" s="31"/>
      <c r="I2971" s="31"/>
      <c r="J2971" s="31"/>
      <c r="K2971" s="31"/>
      <c r="L2971" s="31"/>
      <c r="M2971" s="31"/>
      <c r="N2971" s="31"/>
      <c r="O2971" s="31"/>
    </row>
    <row r="2972" spans="1:15" ht="15">
      <c r="A2972" s="31"/>
      <c r="B2972" s="31"/>
      <c r="C2972" s="31"/>
      <c r="D2972" s="31"/>
      <c r="E2972" s="31"/>
      <c r="F2972" s="31"/>
      <c r="G2972" s="31"/>
      <c r="H2972" s="31"/>
      <c r="I2972" s="31"/>
      <c r="J2972" s="31"/>
      <c r="K2972" s="31"/>
      <c r="L2972" s="31"/>
      <c r="M2972" s="31"/>
      <c r="N2972" s="31"/>
      <c r="O2972" s="31"/>
    </row>
    <row r="2973" spans="1:15" ht="15">
      <c r="A2973" s="31"/>
      <c r="B2973" s="31"/>
      <c r="C2973" s="31"/>
      <c r="D2973" s="31"/>
      <c r="E2973" s="31"/>
      <c r="F2973" s="31"/>
      <c r="G2973" s="31"/>
      <c r="H2973" s="31"/>
      <c r="I2973" s="31"/>
      <c r="J2973" s="31"/>
      <c r="K2973" s="31"/>
      <c r="L2973" s="31"/>
      <c r="M2973" s="31"/>
      <c r="N2973" s="31"/>
      <c r="O2973" s="31"/>
    </row>
    <row r="2974" spans="1:15" ht="15">
      <c r="A2974" s="31"/>
      <c r="B2974" s="31"/>
      <c r="C2974" s="31"/>
      <c r="D2974" s="31"/>
      <c r="E2974" s="31"/>
      <c r="F2974" s="31"/>
      <c r="G2974" s="31"/>
      <c r="H2974" s="31"/>
      <c r="I2974" s="31"/>
      <c r="J2974" s="31"/>
      <c r="K2974" s="31"/>
      <c r="L2974" s="31"/>
      <c r="M2974" s="31"/>
      <c r="N2974" s="31"/>
      <c r="O2974" s="31"/>
    </row>
    <row r="2975" spans="1:15" ht="15">
      <c r="A2975" s="31"/>
      <c r="B2975" s="31"/>
      <c r="C2975" s="31"/>
      <c r="D2975" s="31"/>
      <c r="E2975" s="31"/>
      <c r="F2975" s="31"/>
      <c r="G2975" s="31"/>
      <c r="H2975" s="31"/>
      <c r="I2975" s="31"/>
      <c r="J2975" s="31"/>
      <c r="K2975" s="31"/>
      <c r="L2975" s="31"/>
      <c r="M2975" s="31"/>
      <c r="N2975" s="31"/>
      <c r="O2975" s="31"/>
    </row>
    <row r="2976" spans="1:15" ht="15">
      <c r="A2976" s="31"/>
      <c r="B2976" s="31"/>
      <c r="C2976" s="31"/>
      <c r="D2976" s="31"/>
      <c r="E2976" s="31"/>
      <c r="F2976" s="31"/>
      <c r="G2976" s="31"/>
      <c r="H2976" s="31"/>
      <c r="I2976" s="31"/>
      <c r="J2976" s="31"/>
      <c r="K2976" s="31"/>
      <c r="L2976" s="31"/>
      <c r="M2976" s="31"/>
      <c r="N2976" s="31"/>
      <c r="O2976" s="31"/>
    </row>
    <row r="2977" spans="1:15" ht="15">
      <c r="A2977" s="31"/>
      <c r="B2977" s="31"/>
      <c r="C2977" s="31"/>
      <c r="D2977" s="31"/>
      <c r="E2977" s="31"/>
      <c r="F2977" s="31"/>
      <c r="G2977" s="31"/>
      <c r="H2977" s="31"/>
      <c r="I2977" s="31"/>
      <c r="J2977" s="31"/>
      <c r="K2977" s="31"/>
      <c r="L2977" s="31"/>
      <c r="M2977" s="31"/>
      <c r="N2977" s="31"/>
      <c r="O2977" s="31"/>
    </row>
    <row r="2978" spans="1:15" ht="15">
      <c r="A2978" s="31"/>
      <c r="B2978" s="31"/>
      <c r="C2978" s="31"/>
      <c r="D2978" s="31"/>
      <c r="E2978" s="31"/>
      <c r="F2978" s="31"/>
      <c r="G2978" s="31"/>
      <c r="H2978" s="31"/>
      <c r="I2978" s="31"/>
      <c r="J2978" s="31"/>
      <c r="K2978" s="31"/>
      <c r="L2978" s="31"/>
      <c r="M2978" s="31"/>
      <c r="N2978" s="31"/>
      <c r="O2978" s="31"/>
    </row>
    <row r="2979" spans="1:15" ht="15">
      <c r="A2979" s="31"/>
      <c r="B2979" s="31"/>
      <c r="C2979" s="31"/>
      <c r="D2979" s="31"/>
      <c r="E2979" s="31"/>
      <c r="F2979" s="31"/>
      <c r="G2979" s="31"/>
      <c r="H2979" s="31"/>
      <c r="I2979" s="31"/>
      <c r="J2979" s="31"/>
      <c r="K2979" s="31"/>
      <c r="L2979" s="31"/>
      <c r="M2979" s="31"/>
      <c r="N2979" s="31"/>
      <c r="O2979" s="31"/>
    </row>
    <row r="2980" spans="1:15" ht="15">
      <c r="A2980" s="31"/>
      <c r="B2980" s="31"/>
      <c r="C2980" s="31"/>
      <c r="D2980" s="31"/>
      <c r="E2980" s="31"/>
      <c r="F2980" s="31"/>
      <c r="G2980" s="31"/>
      <c r="H2980" s="31"/>
      <c r="I2980" s="31"/>
      <c r="J2980" s="31"/>
      <c r="K2980" s="31"/>
      <c r="L2980" s="31"/>
      <c r="M2980" s="31"/>
      <c r="N2980" s="31"/>
      <c r="O2980" s="31"/>
    </row>
    <row r="2981" spans="1:15" ht="15">
      <c r="A2981" s="31"/>
      <c r="B2981" s="31"/>
      <c r="C2981" s="31"/>
      <c r="D2981" s="31"/>
      <c r="E2981" s="31"/>
      <c r="F2981" s="31"/>
      <c r="G2981" s="31"/>
      <c r="H2981" s="31"/>
      <c r="I2981" s="31"/>
      <c r="J2981" s="31"/>
      <c r="K2981" s="31"/>
      <c r="L2981" s="31"/>
      <c r="M2981" s="31"/>
      <c r="N2981" s="31"/>
      <c r="O2981" s="31"/>
    </row>
    <row r="2982" spans="1:15" ht="15">
      <c r="A2982" s="31"/>
      <c r="B2982" s="31"/>
      <c r="C2982" s="31"/>
      <c r="D2982" s="31"/>
      <c r="E2982" s="31"/>
      <c r="F2982" s="31"/>
      <c r="G2982" s="31"/>
      <c r="H2982" s="31"/>
      <c r="I2982" s="31"/>
      <c r="J2982" s="31"/>
      <c r="K2982" s="31"/>
      <c r="L2982" s="31"/>
      <c r="M2982" s="31"/>
      <c r="N2982" s="31"/>
      <c r="O2982" s="31"/>
    </row>
    <row r="2983" spans="1:15" ht="15">
      <c r="A2983" s="31"/>
      <c r="B2983" s="31"/>
      <c r="C2983" s="31"/>
      <c r="D2983" s="31"/>
      <c r="E2983" s="31"/>
      <c r="F2983" s="31"/>
      <c r="G2983" s="31"/>
      <c r="H2983" s="31"/>
      <c r="I2983" s="31"/>
      <c r="J2983" s="31"/>
      <c r="K2983" s="31"/>
      <c r="L2983" s="31"/>
      <c r="M2983" s="31"/>
      <c r="N2983" s="31"/>
      <c r="O2983" s="31"/>
    </row>
    <row r="2984" spans="1:15" ht="15">
      <c r="A2984" s="31"/>
      <c r="B2984" s="31"/>
      <c r="C2984" s="31"/>
      <c r="D2984" s="31"/>
      <c r="E2984" s="31"/>
      <c r="F2984" s="31"/>
      <c r="G2984" s="31"/>
      <c r="H2984" s="31"/>
      <c r="I2984" s="31"/>
      <c r="J2984" s="31"/>
      <c r="K2984" s="31"/>
      <c r="L2984" s="31"/>
      <c r="M2984" s="31"/>
      <c r="N2984" s="31"/>
      <c r="O2984" s="31"/>
    </row>
    <row r="2985" spans="1:15" ht="15">
      <c r="A2985" s="31"/>
      <c r="B2985" s="31"/>
      <c r="C2985" s="31"/>
      <c r="D2985" s="31"/>
      <c r="E2985" s="31"/>
      <c r="F2985" s="31"/>
      <c r="G2985" s="31"/>
      <c r="H2985" s="31"/>
      <c r="I2985" s="31"/>
      <c r="J2985" s="31"/>
      <c r="K2985" s="31"/>
      <c r="L2985" s="31"/>
      <c r="M2985" s="31"/>
      <c r="N2985" s="31"/>
      <c r="O2985" s="31"/>
    </row>
    <row r="2986" spans="1:15" ht="15">
      <c r="A2986" s="31"/>
      <c r="B2986" s="31"/>
      <c r="C2986" s="31"/>
      <c r="D2986" s="31"/>
      <c r="E2986" s="31"/>
      <c r="F2986" s="31"/>
      <c r="G2986" s="31"/>
      <c r="H2986" s="31"/>
      <c r="I2986" s="31"/>
      <c r="J2986" s="31"/>
      <c r="K2986" s="31"/>
      <c r="L2986" s="31"/>
      <c r="M2986" s="31"/>
      <c r="N2986" s="31"/>
      <c r="O2986" s="31"/>
    </row>
    <row r="2987" spans="1:15" ht="15">
      <c r="A2987" s="31"/>
      <c r="B2987" s="31"/>
      <c r="C2987" s="31"/>
      <c r="D2987" s="31"/>
      <c r="E2987" s="31"/>
      <c r="F2987" s="31"/>
      <c r="G2987" s="31"/>
      <c r="H2987" s="31"/>
      <c r="I2987" s="31"/>
      <c r="J2987" s="31"/>
      <c r="K2987" s="31"/>
      <c r="L2987" s="31"/>
      <c r="M2987" s="31"/>
      <c r="N2987" s="31"/>
      <c r="O2987" s="31"/>
    </row>
    <row r="2988" spans="1:15" ht="15">
      <c r="A2988" s="31"/>
      <c r="B2988" s="31"/>
      <c r="C2988" s="31"/>
      <c r="D2988" s="31"/>
      <c r="E2988" s="31"/>
      <c r="F2988" s="31"/>
      <c r="G2988" s="31"/>
      <c r="H2988" s="31"/>
      <c r="I2988" s="31"/>
      <c r="J2988" s="31"/>
      <c r="K2988" s="31"/>
      <c r="L2988" s="31"/>
      <c r="M2988" s="31"/>
      <c r="N2988" s="31"/>
      <c r="O2988" s="31"/>
    </row>
    <row r="2989" spans="1:15" ht="15">
      <c r="A2989" s="31"/>
      <c r="B2989" s="31"/>
      <c r="C2989" s="31"/>
      <c r="D2989" s="31"/>
      <c r="E2989" s="31"/>
      <c r="F2989" s="31"/>
      <c r="G2989" s="31"/>
      <c r="H2989" s="31"/>
      <c r="I2989" s="31"/>
      <c r="J2989" s="31"/>
      <c r="K2989" s="31"/>
      <c r="L2989" s="31"/>
      <c r="M2989" s="31"/>
      <c r="N2989" s="31"/>
      <c r="O2989" s="31"/>
    </row>
    <row r="2990" spans="1:15" ht="15">
      <c r="A2990" s="31"/>
      <c r="B2990" s="31"/>
      <c r="C2990" s="31"/>
      <c r="D2990" s="31"/>
      <c r="E2990" s="31"/>
      <c r="F2990" s="31"/>
      <c r="G2990" s="31"/>
      <c r="H2990" s="31"/>
      <c r="I2990" s="31"/>
      <c r="J2990" s="31"/>
      <c r="K2990" s="31"/>
      <c r="L2990" s="31"/>
      <c r="M2990" s="31"/>
      <c r="N2990" s="31"/>
      <c r="O2990" s="31"/>
    </row>
    <row r="2991" spans="1:15" ht="15">
      <c r="A2991" s="31"/>
      <c r="B2991" s="31"/>
      <c r="C2991" s="31"/>
      <c r="D2991" s="31"/>
      <c r="E2991" s="31"/>
      <c r="F2991" s="31"/>
      <c r="G2991" s="31"/>
      <c r="H2991" s="31"/>
      <c r="I2991" s="31"/>
      <c r="J2991" s="31"/>
      <c r="K2991" s="31"/>
      <c r="L2991" s="31"/>
      <c r="M2991" s="31"/>
      <c r="N2991" s="31"/>
      <c r="O2991" s="31"/>
    </row>
    <row r="2992" spans="1:15" ht="15">
      <c r="A2992" s="31"/>
      <c r="B2992" s="31"/>
      <c r="C2992" s="31"/>
      <c r="D2992" s="31"/>
      <c r="E2992" s="31"/>
      <c r="F2992" s="31"/>
      <c r="G2992" s="31"/>
      <c r="H2992" s="31"/>
      <c r="I2992" s="31"/>
      <c r="J2992" s="31"/>
      <c r="K2992" s="31"/>
      <c r="L2992" s="31"/>
      <c r="M2992" s="31"/>
      <c r="N2992" s="31"/>
      <c r="O2992" s="31"/>
    </row>
    <row r="2993" spans="1:15" ht="15">
      <c r="A2993" s="31"/>
      <c r="B2993" s="31"/>
      <c r="C2993" s="31"/>
      <c r="D2993" s="31"/>
      <c r="E2993" s="31"/>
      <c r="F2993" s="31"/>
      <c r="G2993" s="31"/>
      <c r="H2993" s="31"/>
      <c r="I2993" s="31"/>
      <c r="J2993" s="31"/>
      <c r="K2993" s="31"/>
      <c r="L2993" s="31"/>
      <c r="M2993" s="31"/>
      <c r="N2993" s="31"/>
      <c r="O2993" s="31"/>
    </row>
    <row r="2994" spans="1:15" ht="15">
      <c r="A2994" s="31"/>
      <c r="B2994" s="31"/>
      <c r="C2994" s="31"/>
      <c r="D2994" s="31"/>
      <c r="E2994" s="31"/>
      <c r="F2994" s="31"/>
      <c r="G2994" s="31"/>
      <c r="H2994" s="31"/>
      <c r="I2994" s="31"/>
      <c r="J2994" s="31"/>
      <c r="K2994" s="31"/>
      <c r="L2994" s="31"/>
      <c r="M2994" s="31"/>
      <c r="N2994" s="31"/>
      <c r="O2994" s="31"/>
    </row>
    <row r="2995" spans="1:15" ht="15">
      <c r="A2995" s="31"/>
      <c r="B2995" s="31"/>
      <c r="C2995" s="31"/>
      <c r="D2995" s="31"/>
      <c r="E2995" s="31"/>
      <c r="F2995" s="31"/>
      <c r="G2995" s="31"/>
      <c r="H2995" s="31"/>
      <c r="I2995" s="31"/>
      <c r="J2995" s="31"/>
      <c r="K2995" s="31"/>
      <c r="L2995" s="31"/>
      <c r="M2995" s="31"/>
      <c r="N2995" s="31"/>
      <c r="O2995" s="31"/>
    </row>
    <row r="2996" spans="1:15" ht="15">
      <c r="A2996" s="31"/>
      <c r="B2996" s="31"/>
      <c r="C2996" s="31"/>
      <c r="D2996" s="31"/>
      <c r="E2996" s="31"/>
      <c r="F2996" s="31"/>
      <c r="G2996" s="31"/>
      <c r="H2996" s="31"/>
      <c r="I2996" s="31"/>
      <c r="J2996" s="31"/>
      <c r="K2996" s="31"/>
      <c r="L2996" s="31"/>
      <c r="M2996" s="31"/>
      <c r="N2996" s="31"/>
      <c r="O2996" s="31"/>
    </row>
    <row r="2997" spans="1:15" ht="15">
      <c r="A2997" s="31"/>
      <c r="B2997" s="31"/>
      <c r="C2997" s="31"/>
      <c r="D2997" s="31"/>
      <c r="E2997" s="31"/>
      <c r="F2997" s="31"/>
      <c r="G2997" s="31"/>
      <c r="H2997" s="31"/>
      <c r="I2997" s="31"/>
      <c r="J2997" s="31"/>
      <c r="K2997" s="31"/>
      <c r="L2997" s="31"/>
      <c r="M2997" s="31"/>
      <c r="N2997" s="31"/>
      <c r="O2997" s="31"/>
    </row>
    <row r="2998" spans="1:15" ht="15">
      <c r="A2998" s="31"/>
      <c r="B2998" s="31"/>
      <c r="C2998" s="31"/>
      <c r="D2998" s="31"/>
      <c r="E2998" s="31"/>
      <c r="F2998" s="31"/>
      <c r="G2998" s="31"/>
      <c r="H2998" s="31"/>
      <c r="I2998" s="31"/>
      <c r="J2998" s="31"/>
      <c r="K2998" s="31"/>
      <c r="L2998" s="31"/>
      <c r="M2998" s="31"/>
      <c r="N2998" s="31"/>
      <c r="O2998" s="31"/>
    </row>
    <row r="2999" spans="1:15" ht="15">
      <c r="A2999" s="31"/>
      <c r="B2999" s="31"/>
      <c r="C2999" s="31"/>
      <c r="D2999" s="31"/>
      <c r="E2999" s="31"/>
      <c r="F2999" s="31"/>
      <c r="G2999" s="31"/>
      <c r="H2999" s="31"/>
      <c r="I2999" s="31"/>
      <c r="J2999" s="31"/>
      <c r="K2999" s="31"/>
      <c r="L2999" s="31"/>
      <c r="M2999" s="31"/>
      <c r="N2999" s="31"/>
      <c r="O2999" s="31"/>
    </row>
    <row r="3000" spans="1:15" ht="15">
      <c r="A3000" s="31"/>
      <c r="B3000" s="31"/>
      <c r="C3000" s="31"/>
      <c r="D3000" s="31"/>
      <c r="E3000" s="31"/>
      <c r="F3000" s="31"/>
      <c r="G3000" s="31"/>
      <c r="H3000" s="31"/>
      <c r="I3000" s="31"/>
      <c r="J3000" s="31"/>
      <c r="K3000" s="31"/>
      <c r="L3000" s="31"/>
      <c r="M3000" s="31"/>
      <c r="N3000" s="31"/>
      <c r="O3000" s="31"/>
    </row>
    <row r="3001" spans="1:15" ht="15">
      <c r="A3001" s="31"/>
      <c r="B3001" s="31"/>
      <c r="C3001" s="31"/>
      <c r="D3001" s="31"/>
      <c r="E3001" s="31"/>
      <c r="F3001" s="31"/>
      <c r="G3001" s="31"/>
      <c r="H3001" s="31"/>
      <c r="I3001" s="31"/>
      <c r="J3001" s="31"/>
      <c r="K3001" s="31"/>
      <c r="L3001" s="31"/>
      <c r="M3001" s="31"/>
      <c r="N3001" s="31"/>
      <c r="O3001" s="31"/>
    </row>
    <row r="3002" spans="1:15" ht="15">
      <c r="A3002" s="31"/>
      <c r="B3002" s="31"/>
      <c r="C3002" s="31"/>
      <c r="D3002" s="31"/>
      <c r="E3002" s="31"/>
      <c r="F3002" s="31"/>
      <c r="G3002" s="31"/>
      <c r="H3002" s="31"/>
      <c r="I3002" s="31"/>
      <c r="J3002" s="31"/>
      <c r="K3002" s="31"/>
      <c r="L3002" s="31"/>
      <c r="M3002" s="31"/>
      <c r="N3002" s="31"/>
      <c r="O3002" s="31"/>
    </row>
    <row r="3003" spans="1:15" ht="15">
      <c r="A3003" s="31"/>
      <c r="B3003" s="31"/>
      <c r="C3003" s="31"/>
      <c r="D3003" s="31"/>
      <c r="E3003" s="31"/>
      <c r="F3003" s="31"/>
      <c r="G3003" s="31"/>
      <c r="H3003" s="31"/>
      <c r="I3003" s="31"/>
      <c r="J3003" s="31"/>
      <c r="K3003" s="31"/>
      <c r="L3003" s="31"/>
      <c r="M3003" s="31"/>
      <c r="N3003" s="31"/>
      <c r="O3003" s="31"/>
    </row>
    <row r="3004" spans="1:15" ht="15">
      <c r="A3004" s="31"/>
      <c r="B3004" s="31"/>
      <c r="C3004" s="31"/>
      <c r="D3004" s="31"/>
      <c r="E3004" s="31"/>
      <c r="F3004" s="31"/>
      <c r="G3004" s="31"/>
      <c r="H3004" s="31"/>
      <c r="I3004" s="31"/>
      <c r="J3004" s="31"/>
      <c r="K3004" s="31"/>
      <c r="L3004" s="31"/>
      <c r="M3004" s="31"/>
      <c r="N3004" s="31"/>
      <c r="O3004" s="31"/>
    </row>
    <row r="3005" spans="1:15" ht="15">
      <c r="A3005" s="31"/>
      <c r="B3005" s="31"/>
      <c r="C3005" s="31"/>
      <c r="D3005" s="31"/>
      <c r="E3005" s="31"/>
      <c r="F3005" s="31"/>
      <c r="G3005" s="31"/>
      <c r="H3005" s="31"/>
      <c r="I3005" s="31"/>
      <c r="J3005" s="31"/>
      <c r="K3005" s="31"/>
      <c r="L3005" s="31"/>
      <c r="M3005" s="31"/>
      <c r="N3005" s="31"/>
      <c r="O3005" s="31"/>
    </row>
    <row r="3006" spans="1:15" ht="15">
      <c r="A3006" s="31"/>
      <c r="B3006" s="31"/>
      <c r="C3006" s="31"/>
      <c r="D3006" s="31"/>
      <c r="E3006" s="31"/>
      <c r="F3006" s="31"/>
      <c r="G3006" s="31"/>
      <c r="H3006" s="31"/>
      <c r="I3006" s="31"/>
      <c r="J3006" s="31"/>
      <c r="K3006" s="31"/>
      <c r="L3006" s="31"/>
      <c r="M3006" s="31"/>
      <c r="N3006" s="31"/>
      <c r="O3006" s="31"/>
    </row>
    <row r="3007" spans="1:15" ht="15">
      <c r="A3007" s="31"/>
      <c r="B3007" s="31"/>
      <c r="C3007" s="31"/>
      <c r="D3007" s="31"/>
      <c r="E3007" s="31"/>
      <c r="F3007" s="31"/>
      <c r="G3007" s="31"/>
      <c r="H3007" s="31"/>
      <c r="I3007" s="31"/>
      <c r="J3007" s="31"/>
      <c r="K3007" s="31"/>
      <c r="L3007" s="31"/>
      <c r="M3007" s="31"/>
      <c r="N3007" s="31"/>
      <c r="O3007" s="31"/>
    </row>
    <row r="3008" spans="1:15" ht="15">
      <c r="A3008" s="31"/>
      <c r="B3008" s="31"/>
      <c r="C3008" s="31"/>
      <c r="D3008" s="31"/>
      <c r="E3008" s="31"/>
      <c r="F3008" s="31"/>
      <c r="G3008" s="31"/>
      <c r="H3008" s="31"/>
      <c r="I3008" s="31"/>
      <c r="J3008" s="31"/>
      <c r="K3008" s="31"/>
      <c r="L3008" s="31"/>
      <c r="M3008" s="31"/>
      <c r="N3008" s="31"/>
      <c r="O3008" s="31"/>
    </row>
    <row r="3009" spans="1:15" ht="15">
      <c r="A3009" s="31"/>
      <c r="B3009" s="31"/>
      <c r="C3009" s="31"/>
      <c r="D3009" s="31"/>
      <c r="E3009" s="31"/>
      <c r="F3009" s="31"/>
      <c r="G3009" s="31"/>
      <c r="H3009" s="31"/>
      <c r="I3009" s="31"/>
      <c r="J3009" s="31"/>
      <c r="K3009" s="31"/>
      <c r="L3009" s="31"/>
      <c r="M3009" s="31"/>
      <c r="N3009" s="31"/>
      <c r="O3009" s="31"/>
    </row>
    <row r="3010" spans="1:15" ht="15">
      <c r="A3010" s="31"/>
      <c r="B3010" s="31"/>
      <c r="C3010" s="31"/>
      <c r="D3010" s="31"/>
      <c r="E3010" s="31"/>
      <c r="F3010" s="31"/>
      <c r="G3010" s="31"/>
      <c r="H3010" s="31"/>
      <c r="I3010" s="31"/>
      <c r="J3010" s="31"/>
      <c r="K3010" s="31"/>
      <c r="L3010" s="31"/>
      <c r="M3010" s="31"/>
      <c r="N3010" s="31"/>
      <c r="O3010" s="31"/>
    </row>
    <row r="3011" spans="1:15" ht="15">
      <c r="A3011" s="31"/>
      <c r="B3011" s="31"/>
      <c r="C3011" s="31"/>
      <c r="D3011" s="31"/>
      <c r="E3011" s="31"/>
      <c r="F3011" s="31"/>
      <c r="G3011" s="31"/>
      <c r="H3011" s="31"/>
      <c r="I3011" s="31"/>
      <c r="J3011" s="31"/>
      <c r="K3011" s="31"/>
      <c r="L3011" s="31"/>
      <c r="M3011" s="31"/>
      <c r="N3011" s="31"/>
      <c r="O3011" s="31"/>
    </row>
    <row r="3012" spans="1:15" ht="15">
      <c r="A3012" s="31"/>
      <c r="B3012" s="31"/>
      <c r="C3012" s="31"/>
      <c r="D3012" s="31"/>
      <c r="E3012" s="31"/>
      <c r="F3012" s="31"/>
      <c r="G3012" s="31"/>
      <c r="H3012" s="31"/>
      <c r="I3012" s="31"/>
      <c r="J3012" s="31"/>
      <c r="K3012" s="31"/>
      <c r="L3012" s="31"/>
      <c r="M3012" s="31"/>
      <c r="N3012" s="31"/>
      <c r="O3012" s="31"/>
    </row>
    <row r="3013" spans="1:15" ht="15">
      <c r="A3013" s="31"/>
      <c r="B3013" s="31"/>
      <c r="C3013" s="31"/>
      <c r="D3013" s="31"/>
      <c r="E3013" s="31"/>
      <c r="F3013" s="31"/>
      <c r="G3013" s="31"/>
      <c r="H3013" s="31"/>
      <c r="I3013" s="31"/>
      <c r="J3013" s="31"/>
      <c r="K3013" s="31"/>
      <c r="L3013" s="31"/>
      <c r="M3013" s="31"/>
      <c r="N3013" s="31"/>
      <c r="O3013" s="31"/>
    </row>
    <row r="3014" spans="1:15" ht="15">
      <c r="A3014" s="31"/>
      <c r="B3014" s="31"/>
      <c r="C3014" s="31"/>
      <c r="D3014" s="31"/>
      <c r="E3014" s="31"/>
      <c r="F3014" s="31"/>
      <c r="G3014" s="31"/>
      <c r="H3014" s="31"/>
      <c r="I3014" s="31"/>
      <c r="J3014" s="31"/>
      <c r="K3014" s="31"/>
      <c r="L3014" s="31"/>
      <c r="M3014" s="31"/>
      <c r="N3014" s="31"/>
      <c r="O3014" s="31"/>
    </row>
    <row r="3015" spans="1:15" ht="15">
      <c r="A3015" s="31"/>
      <c r="B3015" s="31"/>
      <c r="C3015" s="31"/>
      <c r="D3015" s="31"/>
      <c r="E3015" s="31"/>
      <c r="F3015" s="31"/>
      <c r="G3015" s="31"/>
      <c r="H3015" s="31"/>
      <c r="I3015" s="31"/>
      <c r="J3015" s="31"/>
      <c r="K3015" s="31"/>
      <c r="L3015" s="31"/>
      <c r="M3015" s="31"/>
      <c r="N3015" s="31"/>
      <c r="O3015" s="31"/>
    </row>
    <row r="3016" spans="1:15" ht="15">
      <c r="A3016" s="31"/>
      <c r="B3016" s="31"/>
      <c r="C3016" s="31"/>
      <c r="D3016" s="31"/>
      <c r="E3016" s="31"/>
      <c r="F3016" s="31"/>
      <c r="G3016" s="31"/>
      <c r="H3016" s="31"/>
      <c r="I3016" s="31"/>
      <c r="J3016" s="31"/>
      <c r="K3016" s="31"/>
      <c r="L3016" s="31"/>
      <c r="M3016" s="31"/>
      <c r="N3016" s="31"/>
      <c r="O3016" s="31"/>
    </row>
    <row r="3017" spans="1:15" ht="15">
      <c r="A3017" s="31"/>
      <c r="B3017" s="31"/>
      <c r="C3017" s="31"/>
      <c r="D3017" s="31"/>
      <c r="E3017" s="31"/>
      <c r="F3017" s="31"/>
      <c r="G3017" s="31"/>
      <c r="H3017" s="31"/>
      <c r="I3017" s="31"/>
      <c r="J3017" s="31"/>
      <c r="K3017" s="31"/>
      <c r="L3017" s="31"/>
      <c r="M3017" s="31"/>
      <c r="N3017" s="31"/>
      <c r="O3017" s="31"/>
    </row>
    <row r="3018" spans="1:15" ht="15">
      <c r="A3018" s="31"/>
      <c r="B3018" s="31"/>
      <c r="C3018" s="31"/>
      <c r="D3018" s="31"/>
      <c r="E3018" s="31"/>
      <c r="F3018" s="31"/>
      <c r="G3018" s="31"/>
      <c r="H3018" s="31"/>
      <c r="I3018" s="31"/>
      <c r="J3018" s="31"/>
      <c r="K3018" s="31"/>
      <c r="L3018" s="31"/>
      <c r="M3018" s="31"/>
      <c r="N3018" s="31"/>
      <c r="O3018" s="31"/>
    </row>
    <row r="3019" spans="1:15" ht="15">
      <c r="A3019" s="31"/>
      <c r="B3019" s="31"/>
      <c r="C3019" s="31"/>
      <c r="D3019" s="31"/>
      <c r="E3019" s="31"/>
      <c r="F3019" s="31"/>
      <c r="G3019" s="31"/>
      <c r="H3019" s="31"/>
      <c r="I3019" s="31"/>
      <c r="J3019" s="31"/>
      <c r="K3019" s="31"/>
      <c r="L3019" s="31"/>
      <c r="M3019" s="31"/>
      <c r="N3019" s="31"/>
      <c r="O3019" s="31"/>
    </row>
    <row r="3020" spans="1:15" ht="15">
      <c r="A3020" s="31"/>
      <c r="B3020" s="31"/>
      <c r="C3020" s="31"/>
      <c r="D3020" s="31"/>
      <c r="E3020" s="31"/>
      <c r="F3020" s="31"/>
      <c r="G3020" s="31"/>
      <c r="H3020" s="31"/>
      <c r="I3020" s="31"/>
      <c r="J3020" s="31"/>
      <c r="K3020" s="31"/>
      <c r="L3020" s="31"/>
      <c r="M3020" s="31"/>
      <c r="N3020" s="31"/>
      <c r="O3020" s="31"/>
    </row>
    <row r="3021" spans="1:15" ht="15">
      <c r="A3021" s="31"/>
      <c r="B3021" s="31"/>
      <c r="C3021" s="31"/>
      <c r="D3021" s="31"/>
      <c r="E3021" s="31"/>
      <c r="F3021" s="31"/>
      <c r="G3021" s="31"/>
      <c r="H3021" s="31"/>
      <c r="I3021" s="31"/>
      <c r="J3021" s="31"/>
      <c r="K3021" s="31"/>
      <c r="L3021" s="31"/>
      <c r="M3021" s="31"/>
      <c r="N3021" s="31"/>
      <c r="O3021" s="31"/>
    </row>
    <row r="3022" spans="1:15" ht="15">
      <c r="A3022" s="31"/>
      <c r="B3022" s="31"/>
      <c r="C3022" s="31"/>
      <c r="D3022" s="31"/>
      <c r="E3022" s="31"/>
      <c r="F3022" s="31"/>
      <c r="G3022" s="31"/>
      <c r="H3022" s="31"/>
      <c r="I3022" s="31"/>
      <c r="J3022" s="31"/>
      <c r="K3022" s="31"/>
      <c r="L3022" s="31"/>
      <c r="M3022" s="31"/>
      <c r="N3022" s="31"/>
      <c r="O3022" s="31"/>
    </row>
    <row r="3023" spans="1:15" ht="15">
      <c r="A3023" s="31"/>
      <c r="B3023" s="31"/>
      <c r="C3023" s="31"/>
      <c r="D3023" s="31"/>
      <c r="E3023" s="31"/>
      <c r="F3023" s="31"/>
      <c r="G3023" s="31"/>
      <c r="H3023" s="31"/>
      <c r="I3023" s="31"/>
      <c r="J3023" s="31"/>
      <c r="K3023" s="31"/>
      <c r="L3023" s="31"/>
      <c r="M3023" s="31"/>
      <c r="N3023" s="31"/>
      <c r="O3023" s="31"/>
    </row>
    <row r="3024" spans="1:15" ht="15">
      <c r="A3024" s="31"/>
      <c r="B3024" s="31"/>
      <c r="C3024" s="31"/>
      <c r="D3024" s="31"/>
      <c r="E3024" s="31"/>
      <c r="F3024" s="31"/>
      <c r="G3024" s="31"/>
      <c r="H3024" s="31"/>
      <c r="I3024" s="31"/>
      <c r="J3024" s="31"/>
      <c r="K3024" s="31"/>
      <c r="L3024" s="31"/>
      <c r="M3024" s="31"/>
      <c r="N3024" s="31"/>
      <c r="O3024" s="31"/>
    </row>
    <row r="3025" spans="1:15" ht="15">
      <c r="A3025" s="31"/>
      <c r="B3025" s="31"/>
      <c r="C3025" s="31"/>
      <c r="D3025" s="31"/>
      <c r="E3025" s="31"/>
      <c r="F3025" s="31"/>
      <c r="G3025" s="31"/>
      <c r="H3025" s="31"/>
      <c r="I3025" s="31"/>
      <c r="J3025" s="31"/>
      <c r="K3025" s="31"/>
      <c r="L3025" s="31"/>
      <c r="M3025" s="31"/>
      <c r="N3025" s="31"/>
      <c r="O3025" s="31"/>
    </row>
    <row r="3026" spans="1:15" ht="15">
      <c r="A3026" s="31"/>
      <c r="B3026" s="31"/>
      <c r="C3026" s="31"/>
      <c r="D3026" s="31"/>
      <c r="E3026" s="31"/>
      <c r="F3026" s="31"/>
      <c r="G3026" s="31"/>
      <c r="H3026" s="31"/>
      <c r="I3026" s="31"/>
      <c r="J3026" s="31"/>
      <c r="K3026" s="31"/>
      <c r="L3026" s="31"/>
      <c r="M3026" s="31"/>
      <c r="N3026" s="31"/>
      <c r="O3026" s="31"/>
    </row>
    <row r="3027" spans="1:15" ht="15">
      <c r="A3027" s="31"/>
      <c r="B3027" s="31"/>
      <c r="C3027" s="31"/>
      <c r="D3027" s="31"/>
      <c r="E3027" s="31"/>
      <c r="F3027" s="31"/>
      <c r="G3027" s="31"/>
      <c r="H3027" s="31"/>
      <c r="I3027" s="31"/>
      <c r="J3027" s="31"/>
      <c r="K3027" s="31"/>
      <c r="L3027" s="31"/>
      <c r="M3027" s="31"/>
      <c r="N3027" s="31"/>
      <c r="O3027" s="31"/>
    </row>
    <row r="3028" spans="1:15" ht="15">
      <c r="A3028" s="31"/>
      <c r="B3028" s="31"/>
      <c r="C3028" s="31"/>
      <c r="D3028" s="31"/>
      <c r="E3028" s="31"/>
      <c r="F3028" s="31"/>
      <c r="G3028" s="31"/>
      <c r="H3028" s="31"/>
      <c r="I3028" s="31"/>
      <c r="J3028" s="31"/>
      <c r="K3028" s="31"/>
      <c r="L3028" s="31"/>
      <c r="M3028" s="31"/>
      <c r="N3028" s="31"/>
      <c r="O3028" s="31"/>
    </row>
  </sheetData>
  <sheetProtection password="DC3F" sheet="1" objects="1" scenarios="1"/>
  <mergeCells count="6">
    <mergeCell ref="I113:J113"/>
    <mergeCell ref="I114:J114"/>
    <mergeCell ref="I82:J82"/>
    <mergeCell ref="I83:J83"/>
    <mergeCell ref="I110:J110"/>
    <mergeCell ref="I111:J111"/>
  </mergeCells>
  <printOptions/>
  <pageMargins left="0.75" right="0.75" top="1" bottom="1" header="0.5" footer="0.5"/>
  <pageSetup horizontalDpi="600" verticalDpi="600" orientation="portrait" paperSize="9" scale="77" r:id="rId4"/>
  <rowBreaks count="1" manualBreakCount="1">
    <brk id="55" max="255" man="1"/>
  </rowBreaks>
  <drawing r:id="rId3"/>
  <legacyDrawing r:id="rId2"/>
  <oleObjects>
    <oleObject progId="Word.Picture.8" shapeId="2351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Module 3 Revision Rounding &amp; Estimating</dc:title>
  <dc:subject/>
  <dc:creator>Derek John</dc:creator>
  <cp:keywords/>
  <dc:description/>
  <cp:lastModifiedBy>Derek John</cp:lastModifiedBy>
  <cp:lastPrinted>2009-04-09T09:59:36Z</cp:lastPrinted>
  <dcterms:created xsi:type="dcterms:W3CDTF">2007-09-15T12:53:23Z</dcterms:created>
  <dcterms:modified xsi:type="dcterms:W3CDTF">2009-04-09T10:21:45Z</dcterms:modified>
  <cp:category/>
  <cp:version/>
  <cp:contentType/>
  <cp:contentStatus/>
</cp:coreProperties>
</file>