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00" windowHeight="7875" activeTab="0"/>
  </bookViews>
  <sheets>
    <sheet name="Revision Questions" sheetId="1" r:id="rId1"/>
    <sheet name="Past Paper Questions" sheetId="2" r:id="rId2"/>
  </sheets>
  <externalReferences>
    <externalReference r:id="rId5"/>
  </externalReferences>
  <definedNames>
    <definedName name="_xlnm.Print_Area" localSheetId="0">'Revision Questions'!$A$1:$X$200</definedName>
  </definedNames>
  <calcPr fullCalcOnLoad="1"/>
</workbook>
</file>

<file path=xl/comments1.xml><?xml version="1.0" encoding="utf-8"?>
<comments xmlns="http://schemas.openxmlformats.org/spreadsheetml/2006/main">
  <authors>
    <author>Derek John</author>
  </authors>
  <commentList>
    <comment ref="O59" authorId="0">
      <text>
        <r>
          <rPr>
            <b/>
            <sz val="12"/>
            <rFont val="Times New Roman"/>
            <family val="1"/>
          </rPr>
          <t xml:space="preserve">Find the volume of the cube, then rearrange the formula for the volume of a cylinder to make </t>
        </r>
        <r>
          <rPr>
            <b/>
            <i/>
            <sz val="12"/>
            <rFont val="Times New Roman"/>
            <family val="1"/>
          </rPr>
          <t>r</t>
        </r>
        <r>
          <rPr>
            <b/>
            <sz val="12"/>
            <rFont val="Times New Roman"/>
            <family val="1"/>
          </rPr>
          <t xml:space="preserve"> the subject of the formula and substitute in the volume found from the cube.</t>
        </r>
      </text>
    </comment>
    <comment ref="N71" authorId="0">
      <text>
        <r>
          <rPr>
            <b/>
            <sz val="12"/>
            <rFont val="Times New Roman"/>
            <family val="1"/>
          </rPr>
          <t>Work backwards from the volume to find the height of a cylinder with the same radius.</t>
        </r>
      </text>
    </comment>
    <comment ref="D148" authorId="0">
      <text>
        <r>
          <rPr>
            <b/>
            <sz val="8"/>
            <rFont val="Tahoma"/>
            <family val="0"/>
          </rPr>
          <t>Look for a right angle triangle to calculate AB</t>
        </r>
      </text>
    </comment>
    <comment ref="G159" authorId="0">
      <text>
        <r>
          <rPr>
            <b/>
            <sz val="10"/>
            <rFont val="Tahoma"/>
            <family val="0"/>
          </rPr>
          <t xml:space="preserve">Volume of a sphere 
</t>
        </r>
        <r>
          <rPr>
            <b/>
            <sz val="12"/>
            <rFont val="Tahoma"/>
            <family val="0"/>
          </rPr>
          <t>V=</t>
        </r>
        <r>
          <rPr>
            <b/>
            <u val="single"/>
            <sz val="12"/>
            <rFont val="Tahoma"/>
            <family val="2"/>
          </rPr>
          <t>4</t>
        </r>
        <r>
          <rPr>
            <b/>
            <sz val="12"/>
            <rFont val="Symbol"/>
            <family val="1"/>
          </rPr>
          <t>p</t>
        </r>
        <r>
          <rPr>
            <b/>
            <i/>
            <sz val="12"/>
            <rFont val="Times New Roman"/>
            <family val="1"/>
          </rPr>
          <t>r</t>
        </r>
        <r>
          <rPr>
            <b/>
            <vertAlign val="superscript"/>
            <sz val="12"/>
            <rFont val="Tahoma"/>
            <family val="2"/>
          </rPr>
          <t>3</t>
        </r>
        <r>
          <rPr>
            <b/>
            <sz val="12"/>
            <rFont val="Tahoma"/>
            <family val="0"/>
          </rPr>
          <t xml:space="preserve">
     3</t>
        </r>
        <r>
          <rPr>
            <b/>
            <sz val="10"/>
            <rFont val="Tahoma"/>
            <family val="0"/>
          </rPr>
          <t xml:space="preserve">
Volume of a hemisphere is half the volume of a sphere.
Here the radius </t>
        </r>
        <r>
          <rPr>
            <b/>
            <i/>
            <sz val="10"/>
            <rFont val="Times New Roman"/>
            <family val="1"/>
          </rPr>
          <t>r</t>
        </r>
        <r>
          <rPr>
            <b/>
            <sz val="10"/>
            <rFont val="Tahoma"/>
            <family val="0"/>
          </rPr>
          <t xml:space="preserve"> is half the diameter</t>
        </r>
      </text>
    </comment>
    <comment ref="G193" authorId="0">
      <text>
        <r>
          <rPr>
            <b/>
            <sz val="10"/>
            <rFont val="Tahoma"/>
            <family val="0"/>
          </rPr>
          <t xml:space="preserve">The volume increase is a cylinder. 
Work out the volume increase and divide by 3200 to find the volume of each ball bearing.
Then work backwards to find the radius of one ball bearing.
Volume of a sphere:
</t>
        </r>
        <r>
          <rPr>
            <b/>
            <sz val="12"/>
            <rFont val="Tahoma"/>
            <family val="0"/>
          </rPr>
          <t>V=</t>
        </r>
        <r>
          <rPr>
            <b/>
            <u val="single"/>
            <sz val="12"/>
            <rFont val="Tahoma"/>
            <family val="2"/>
          </rPr>
          <t>4</t>
        </r>
        <r>
          <rPr>
            <b/>
            <sz val="12"/>
            <rFont val="Symbol"/>
            <family val="1"/>
          </rPr>
          <t>p</t>
        </r>
        <r>
          <rPr>
            <b/>
            <i/>
            <sz val="12"/>
            <rFont val="Times New Roman"/>
            <family val="1"/>
          </rPr>
          <t>r</t>
        </r>
        <r>
          <rPr>
            <b/>
            <vertAlign val="superscript"/>
            <sz val="12"/>
            <rFont val="Tahoma"/>
            <family val="2"/>
          </rPr>
          <t>3</t>
        </r>
        <r>
          <rPr>
            <b/>
            <sz val="12"/>
            <rFont val="Tahoma"/>
            <family val="0"/>
          </rPr>
          <t xml:space="preserve">
     3</t>
        </r>
        <r>
          <rPr>
            <b/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<sst xmlns="http://schemas.openxmlformats.org/spreadsheetml/2006/main" count="221" uniqueCount="137">
  <si>
    <t>Name:</t>
  </si>
  <si>
    <t>Score Past Paper Questions</t>
  </si>
  <si>
    <t>Score Revision Questions</t>
  </si>
  <si>
    <t>Q1</t>
  </si>
  <si>
    <t>cm</t>
  </si>
  <si>
    <t>a)</t>
  </si>
  <si>
    <t>b)</t>
  </si>
  <si>
    <t>Q2</t>
  </si>
  <si>
    <t>Q3</t>
  </si>
  <si>
    <t>Q4</t>
  </si>
  <si>
    <t>Q5</t>
  </si>
  <si>
    <t>HINT</t>
  </si>
  <si>
    <t>Q6</t>
  </si>
  <si>
    <t>Q7</t>
  </si>
  <si>
    <t>Q8</t>
  </si>
  <si>
    <t>Q9</t>
  </si>
  <si>
    <r>
      <t>cm</t>
    </r>
    <r>
      <rPr>
        <vertAlign val="superscript"/>
        <sz val="12"/>
        <rFont val="Times New Roman"/>
        <family val="1"/>
      </rPr>
      <t>2</t>
    </r>
  </si>
  <si>
    <r>
      <t>m</t>
    </r>
    <r>
      <rPr>
        <vertAlign val="superscript"/>
        <sz val="12"/>
        <rFont val="Times New Roman"/>
        <family val="1"/>
      </rPr>
      <t>2</t>
    </r>
  </si>
  <si>
    <t>1 d.p.</t>
  </si>
  <si>
    <t>or</t>
  </si>
  <si>
    <t>2 d.p.</t>
  </si>
  <si>
    <t>THESE FORMULAE MUST BE LEARNT</t>
  </si>
  <si>
    <t>Surface Area</t>
  </si>
  <si>
    <t>Cylinder</t>
  </si>
  <si>
    <t>Cone</t>
  </si>
  <si>
    <t>Square Base Pyramid</t>
  </si>
  <si>
    <t>Prism</t>
  </si>
  <si>
    <t>individually and add them</t>
  </si>
  <si>
    <t>Volume</t>
  </si>
  <si>
    <t>together</t>
  </si>
  <si>
    <t xml:space="preserve">work out each area </t>
  </si>
  <si>
    <t xml:space="preserve">Cross section area </t>
  </si>
  <si>
    <r>
      <t>x</t>
    </r>
    <r>
      <rPr>
        <sz val="12"/>
        <rFont val="Times New Roman"/>
        <family val="1"/>
      </rPr>
      <t xml:space="preserve"> length</t>
    </r>
  </si>
  <si>
    <r>
      <t>(</t>
    </r>
    <r>
      <rPr>
        <i/>
        <sz val="12"/>
        <rFont val="Times New Roman"/>
        <family val="1"/>
      </rPr>
      <t>curved surface</t>
    </r>
    <r>
      <rPr>
        <sz val="12"/>
        <rFont val="Times New Roman"/>
        <family val="1"/>
      </rPr>
      <t>)</t>
    </r>
  </si>
  <si>
    <r>
      <t xml:space="preserve">base </t>
    </r>
    <r>
      <rPr>
        <sz val="14"/>
        <rFont val="Arial"/>
        <family val="2"/>
      </rPr>
      <t>x</t>
    </r>
    <r>
      <rPr>
        <sz val="14"/>
        <rFont val="Times New Roman"/>
        <family val="1"/>
      </rPr>
      <t xml:space="preserve"> height</t>
    </r>
  </si>
  <si>
    <t>depends on the base</t>
  </si>
  <si>
    <t xml:space="preserve">Volume of large cone - </t>
  </si>
  <si>
    <t>volume of small cone</t>
  </si>
  <si>
    <t>Surface Area and Volume</t>
  </si>
  <si>
    <t>Joe buys a garden cloche to protect his plants from frost.</t>
  </si>
  <si>
    <t>It has a semicircular diameter of 70 cm and a length of 3 m.</t>
  </si>
  <si>
    <t>Find the cross-sectional area</t>
  </si>
  <si>
    <t>Hence calculate the volume of the cloche</t>
  </si>
  <si>
    <r>
      <t>m</t>
    </r>
    <r>
      <rPr>
        <vertAlign val="superscript"/>
        <sz val="12"/>
        <rFont val="Times New Roman"/>
        <family val="1"/>
      </rPr>
      <t>3</t>
    </r>
  </si>
  <si>
    <t>3 d.p.</t>
  </si>
  <si>
    <t>Instructions</t>
  </si>
  <si>
    <r>
      <t xml:space="preserve">Complete the questions in the boxed space provided and alongside will appear a </t>
    </r>
    <r>
      <rPr>
        <b/>
        <sz val="12"/>
        <color indexed="10"/>
        <rFont val="Times New Roman"/>
        <family val="1"/>
      </rPr>
      <t>Y</t>
    </r>
    <r>
      <rPr>
        <sz val="12"/>
        <rFont val="Times New Roman"/>
        <family val="1"/>
      </rPr>
      <t xml:space="preserve"> (correct) or </t>
    </r>
    <r>
      <rPr>
        <b/>
        <sz val="12"/>
        <color indexed="10"/>
        <rFont val="Times New Roman"/>
        <family val="1"/>
      </rPr>
      <t>N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(incorrect)</t>
    </r>
  </si>
  <si>
    <r>
      <t xml:space="preserve">The accuracy required for an answer is given in </t>
    </r>
    <r>
      <rPr>
        <b/>
        <sz val="12"/>
        <color indexed="12"/>
        <rFont val="Times New Roman"/>
        <family val="1"/>
      </rPr>
      <t>blue</t>
    </r>
    <r>
      <rPr>
        <sz val="12"/>
        <rFont val="Times New Roman"/>
        <family val="1"/>
      </rPr>
      <t xml:space="preserve"> i.e.   </t>
    </r>
    <r>
      <rPr>
        <b/>
        <sz val="12"/>
        <color indexed="12"/>
        <rFont val="Times New Roman"/>
        <family val="1"/>
      </rPr>
      <t>2 d.p.</t>
    </r>
    <r>
      <rPr>
        <sz val="12"/>
        <rFont val="Times New Roman"/>
        <family val="1"/>
      </rPr>
      <t xml:space="preserve"> means give your answer to 2 decimal places, </t>
    </r>
    <r>
      <rPr>
        <b/>
        <sz val="12"/>
        <color indexed="12"/>
        <rFont val="Times New Roman"/>
        <family val="1"/>
      </rPr>
      <t>3 s.f.</t>
    </r>
    <r>
      <rPr>
        <sz val="12"/>
        <rFont val="Times New Roman"/>
        <family val="1"/>
      </rPr>
      <t xml:space="preserve"> means 3 significant figures</t>
    </r>
  </si>
  <si>
    <r>
      <t>Your score depends upon having a "</t>
    </r>
    <r>
      <rPr>
        <b/>
        <sz val="12"/>
        <color indexed="10"/>
        <rFont val="Times New Roman"/>
        <family val="1"/>
      </rPr>
      <t>Y</t>
    </r>
    <r>
      <rPr>
        <sz val="12"/>
        <rFont val="Times New Roman"/>
        <family val="1"/>
      </rPr>
      <t>" against each answer box, including the different stages of working for the question.</t>
    </r>
  </si>
  <si>
    <t>You should have a pen, paper and calculator with you in order to work out the answers</t>
  </si>
  <si>
    <t>In my garden I have a circular pond which is surrounded by a ring shaped paved area.</t>
  </si>
  <si>
    <t>The pond is 35 cm deep and is filled with water.</t>
  </si>
  <si>
    <t xml:space="preserve">Find the volume of water in the pond when full </t>
  </si>
  <si>
    <t xml:space="preserve">A solid metal cube, each of whose sides is 10 cm long, is melted down and </t>
  </si>
  <si>
    <t>made into a cylinder 10 cm high.</t>
  </si>
  <si>
    <t>What is the radius of the cylinder?</t>
  </si>
  <si>
    <t>Find the surface area of the cylinder</t>
  </si>
  <si>
    <r>
      <t>r</t>
    </r>
    <r>
      <rPr>
        <sz val="12"/>
        <rFont val="Times New Roman"/>
        <family val="1"/>
      </rPr>
      <t xml:space="preserve"> = </t>
    </r>
  </si>
  <si>
    <r>
      <t>A</t>
    </r>
    <r>
      <rPr>
        <sz val="12"/>
        <rFont val="Times New Roman"/>
        <family val="1"/>
      </rPr>
      <t xml:space="preserve"> =</t>
    </r>
  </si>
  <si>
    <t>A tin mug has the dimensions shown</t>
  </si>
  <si>
    <t>What is the greatest volume of milk</t>
  </si>
  <si>
    <t>the mug can hold?</t>
  </si>
  <si>
    <t>In fact, 600 cm3 of milk is poured in.</t>
  </si>
  <si>
    <t>How high will it go up the mug?</t>
  </si>
  <si>
    <r>
      <t>cm</t>
    </r>
    <r>
      <rPr>
        <vertAlign val="superscript"/>
        <sz val="12"/>
        <rFont val="Times New Roman"/>
        <family val="1"/>
      </rPr>
      <t>3</t>
    </r>
  </si>
  <si>
    <t>3 s.f.</t>
  </si>
  <si>
    <t>A nut has the cross section illustrated. The circular hole has a diameter of 1.4 cm</t>
  </si>
  <si>
    <t>and the nut is 5 mm thick.</t>
  </si>
  <si>
    <t>Find the volume of the nut</t>
  </si>
  <si>
    <t>Water is flowing into each of these containers at a constant rate.</t>
  </si>
  <si>
    <t>Match the graph of the depth of water against time to the container.</t>
  </si>
  <si>
    <t>A</t>
  </si>
  <si>
    <t>B</t>
  </si>
  <si>
    <t>1 matches</t>
  </si>
  <si>
    <t>2 matches</t>
  </si>
  <si>
    <t>It is with the dimensions shown.</t>
  </si>
  <si>
    <t>Connex decide to put a bus shelter near their main town centre stop.</t>
  </si>
  <si>
    <t>Find the area of the cross section of the bus shelter</t>
  </si>
  <si>
    <t>Find its volume</t>
  </si>
  <si>
    <t>Jill buys a bookshelf with the dimensions shown in the diagram.</t>
  </si>
  <si>
    <t>Find the cross-sectional area.</t>
  </si>
  <si>
    <r>
      <t>Find the volume of the bookshelf in m</t>
    </r>
    <r>
      <rPr>
        <vertAlign val="superscript"/>
        <sz val="12"/>
        <rFont val="Times New Roman"/>
        <family val="1"/>
      </rPr>
      <t>3</t>
    </r>
  </si>
  <si>
    <t>The diagram shows a triangular prism.</t>
  </si>
  <si>
    <t>The coordinates of A are (0,0,5)</t>
  </si>
  <si>
    <t>The coordinates of E are (4,0,0)</t>
  </si>
  <si>
    <t>The coordinates of C are (0,8,0)</t>
  </si>
  <si>
    <t>Write down the coordinates of:</t>
  </si>
  <si>
    <r>
      <t>i</t>
    </r>
    <r>
      <rPr>
        <sz val="10"/>
        <rFont val="Times New Roman"/>
        <family val="1"/>
      </rPr>
      <t xml:space="preserve">)   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B    (</t>
    </r>
  </si>
  <si>
    <r>
      <t>ii</t>
    </r>
    <r>
      <rPr>
        <sz val="10"/>
        <rFont val="Times New Roman"/>
        <family val="1"/>
      </rPr>
      <t xml:space="preserve">)   </t>
    </r>
    <r>
      <rPr>
        <b/>
        <sz val="12"/>
        <rFont val="Times New Roman"/>
        <family val="1"/>
      </rPr>
      <t>D   (</t>
    </r>
  </si>
  <si>
    <t>,</t>
  </si>
  <si>
    <t>)</t>
  </si>
  <si>
    <t>Calculate the volume of the prism</t>
  </si>
  <si>
    <t>Find the volume</t>
  </si>
  <si>
    <r>
      <t>units</t>
    </r>
    <r>
      <rPr>
        <vertAlign val="superscript"/>
        <sz val="12"/>
        <rFont val="Times New Roman"/>
        <family val="1"/>
      </rPr>
      <t>3</t>
    </r>
  </si>
  <si>
    <r>
      <t>units</t>
    </r>
    <r>
      <rPr>
        <vertAlign val="superscript"/>
        <sz val="12"/>
        <rFont val="Times New Roman"/>
        <family val="1"/>
      </rPr>
      <t>2</t>
    </r>
  </si>
  <si>
    <t>Q10</t>
  </si>
  <si>
    <t>Bill bought a new garden shed with dimensions as shown. Find:</t>
  </si>
  <si>
    <r>
      <t xml:space="preserve">the length </t>
    </r>
    <r>
      <rPr>
        <b/>
        <sz val="12"/>
        <rFont val="Arial"/>
        <family val="2"/>
      </rPr>
      <t>AB</t>
    </r>
  </si>
  <si>
    <t xml:space="preserve">the area of the cross section </t>
  </si>
  <si>
    <t>the volume of the shed</t>
  </si>
  <si>
    <t>the total area of the roof</t>
  </si>
  <si>
    <t>2 s.f.</t>
  </si>
  <si>
    <t>m</t>
  </si>
  <si>
    <t>Q11</t>
  </si>
  <si>
    <t>An egg timer is symmetrical and consists of hemispheres.</t>
  </si>
  <si>
    <t>cylinders and cones joined together as shown in the diagram.</t>
  </si>
  <si>
    <t>Calculate the volume of sand in the upper container</t>
  </si>
  <si>
    <t>Volume in hemisphere</t>
  </si>
  <si>
    <t>Volume in cylinder</t>
  </si>
  <si>
    <t>Volume in cone</t>
  </si>
  <si>
    <t>Total Volume</t>
  </si>
  <si>
    <t>Frustum (Truncated Cone)</t>
  </si>
  <si>
    <t>When the egg timer is set running sand runs into the</t>
  </si>
  <si>
    <r>
      <t>bottom container at a constant rate of 0.05 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per second.</t>
    </r>
  </si>
  <si>
    <t>At the end of a certain time period the sand has fallen through</t>
  </si>
  <si>
    <t>into the bottom container as shown on the right.</t>
  </si>
  <si>
    <t>c)</t>
  </si>
  <si>
    <t>How high (h) has it risen up the cylindrical</t>
  </si>
  <si>
    <t>part of the bottom container?</t>
  </si>
  <si>
    <t>How long has it taken the sand to fall through</t>
  </si>
  <si>
    <t>until it is at this height?</t>
  </si>
  <si>
    <t>s</t>
  </si>
  <si>
    <t>in minutes and seconds</t>
  </si>
  <si>
    <t>min</t>
  </si>
  <si>
    <t>Q12</t>
  </si>
  <si>
    <t>An ice cream cone is 10 cm deep and has a base diameter of 5 cm. The bottom of the cone is</t>
  </si>
  <si>
    <t>filled with solid chocolate as shown. The rest of the cone is filled with ice cream and a hemisphere</t>
  </si>
  <si>
    <t xml:space="preserve">of ice cream is mounted on top so that the base of the hemispher e coincides with the base of the </t>
  </si>
  <si>
    <t>cone. Calculate:</t>
  </si>
  <si>
    <t>the volume of ice cream needed to</t>
  </si>
  <si>
    <t>make one ice cream.</t>
  </si>
  <si>
    <t>the outer surface area of the cone</t>
  </si>
  <si>
    <t>Q13</t>
  </si>
  <si>
    <t xml:space="preserve">A cylindrical container of diameter 10 cm and height 20 cm is filled with water to a depth of 10 cm. </t>
  </si>
  <si>
    <t>3200 identical ball bearings are now submerged in the water. The depth increases to 18 cm.</t>
  </si>
  <si>
    <t>Calculate the radius of one ball bearing.</t>
  </si>
  <si>
    <t xml:space="preserve">volume increase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</si>
</sst>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000"/>
    <numFmt numFmtId="170" formatCode="&quot;£&quot;#,##0.00"/>
    <numFmt numFmtId="171" formatCode="#,##0.0"/>
    <numFmt numFmtId="172" formatCode="0.0000"/>
  </numFmts>
  <fonts count="47">
    <font>
      <sz val="10"/>
      <name val="Arial"/>
      <family val="0"/>
    </font>
    <font>
      <sz val="12"/>
      <name val="Times New Roman"/>
      <family val="1"/>
    </font>
    <font>
      <b/>
      <sz val="20"/>
      <color indexed="8"/>
      <name val="Times New Roman"/>
      <family val="1"/>
    </font>
    <font>
      <b/>
      <i/>
      <sz val="2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20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0"/>
    </font>
    <font>
      <u val="single"/>
      <sz val="10"/>
      <name val="Arial"/>
      <family val="2"/>
    </font>
    <font>
      <i/>
      <sz val="12"/>
      <name val="Times New Roman"/>
      <family val="1"/>
    </font>
    <font>
      <sz val="10"/>
      <color indexed="9"/>
      <name val="Arial"/>
      <family val="0"/>
    </font>
    <font>
      <sz val="12"/>
      <color indexed="9"/>
      <name val="Arial"/>
      <family val="0"/>
    </font>
    <font>
      <i/>
      <sz val="24"/>
      <name val="Arial"/>
      <family val="2"/>
    </font>
    <font>
      <i/>
      <u val="single"/>
      <sz val="12"/>
      <name val="Times New Roman"/>
      <family val="1"/>
    </font>
    <font>
      <b/>
      <sz val="12"/>
      <name val="Arial"/>
      <family val="2"/>
    </font>
    <font>
      <vertAlign val="superscript"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Arial"/>
      <family val="2"/>
    </font>
    <font>
      <sz val="14"/>
      <name val="Arial"/>
      <family val="2"/>
    </font>
    <font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12"/>
      <name val="Symbol"/>
      <family val="1"/>
    </font>
    <font>
      <b/>
      <sz val="12"/>
      <name val="Tahoma"/>
      <family val="0"/>
    </font>
    <font>
      <b/>
      <u val="single"/>
      <sz val="12"/>
      <name val="Tahoma"/>
      <family val="2"/>
    </font>
    <font>
      <b/>
      <sz val="12"/>
      <name val="Symbol"/>
      <family val="1"/>
    </font>
    <font>
      <b/>
      <vertAlign val="superscript"/>
      <sz val="12"/>
      <name val="Tahoma"/>
      <family val="2"/>
    </font>
    <font>
      <b/>
      <sz val="10"/>
      <name val="Tahoma"/>
      <family val="0"/>
    </font>
    <font>
      <b/>
      <i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0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>
      <alignment/>
    </xf>
    <xf numFmtId="0" fontId="5" fillId="2" borderId="0" xfId="0" applyFont="1" applyFill="1" applyBorder="1" applyAlignment="1" applyProtection="1">
      <alignment/>
      <protection hidden="1"/>
    </xf>
    <xf numFmtId="0" fontId="5" fillId="0" borderId="0" xfId="0" applyFont="1" applyAlignment="1">
      <alignment horizontal="center"/>
    </xf>
    <xf numFmtId="17" fontId="8" fillId="2" borderId="0" xfId="0" applyNumberFormat="1" applyFont="1" applyFill="1" applyBorder="1" applyAlignment="1" quotePrefix="1">
      <alignment/>
    </xf>
    <xf numFmtId="0" fontId="18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16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0" fontId="5" fillId="2" borderId="0" xfId="0" applyFont="1" applyFill="1" applyAlignment="1" applyProtection="1">
      <alignment/>
      <protection hidden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11" fillId="2" borderId="0" xfId="0" applyFont="1" applyFill="1" applyBorder="1" applyAlignment="1" applyProtection="1">
      <alignment/>
      <protection hidden="1"/>
    </xf>
    <xf numFmtId="0" fontId="18" fillId="2" borderId="0" xfId="0" applyFont="1" applyFill="1" applyBorder="1" applyAlignment="1" applyProtection="1">
      <alignment/>
      <protection hidden="1"/>
    </xf>
    <xf numFmtId="0" fontId="23" fillId="2" borderId="0" xfId="0" applyFont="1" applyFill="1" applyBorder="1" applyAlignment="1" applyProtection="1">
      <alignment/>
      <protection hidden="1"/>
    </xf>
    <xf numFmtId="0" fontId="24" fillId="2" borderId="0" xfId="0" applyFont="1" applyFill="1" applyBorder="1" applyAlignment="1" applyProtection="1">
      <alignment/>
      <protection hidden="1"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20" fillId="2" borderId="5" xfId="0" applyFont="1" applyFill="1" applyBorder="1" applyAlignment="1">
      <alignment/>
    </xf>
    <xf numFmtId="17" fontId="8" fillId="2" borderId="0" xfId="0" applyNumberFormat="1" applyFont="1" applyFill="1" applyBorder="1" applyAlignment="1" quotePrefix="1">
      <alignment/>
    </xf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/>
    </xf>
    <xf numFmtId="0" fontId="9" fillId="2" borderId="0" xfId="0" applyNumberFormat="1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>
      <alignment/>
    </xf>
    <xf numFmtId="0" fontId="22" fillId="2" borderId="0" xfId="0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17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0" fillId="2" borderId="7" xfId="0" applyFont="1" applyFill="1" applyBorder="1" applyAlignment="1">
      <alignment/>
    </xf>
    <xf numFmtId="0" fontId="20" fillId="2" borderId="8" xfId="0" applyFont="1" applyFill="1" applyBorder="1" applyAlignment="1">
      <alignment/>
    </xf>
    <xf numFmtId="0" fontId="11" fillId="2" borderId="0" xfId="0" applyFont="1" applyFill="1" applyAlignment="1" applyProtection="1">
      <alignment/>
      <protection hidden="1"/>
    </xf>
    <xf numFmtId="0" fontId="27" fillId="2" borderId="0" xfId="0" applyFont="1" applyFill="1" applyBorder="1" applyAlignment="1" applyProtection="1" quotePrefix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9" fontId="6" fillId="2" borderId="9" xfId="0" applyNumberFormat="1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9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left"/>
      <protection hidden="1"/>
    </xf>
    <xf numFmtId="0" fontId="9" fillId="2" borderId="1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 wrapText="1"/>
      <protection hidden="1"/>
    </xf>
    <xf numFmtId="0" fontId="9" fillId="2" borderId="0" xfId="0" applyFont="1" applyFill="1" applyBorder="1" applyAlignment="1" applyProtection="1">
      <alignment vertical="top"/>
      <protection hidden="1"/>
    </xf>
    <xf numFmtId="0" fontId="0" fillId="2" borderId="0" xfId="0" applyFill="1" applyAlignment="1">
      <alignment/>
    </xf>
    <xf numFmtId="0" fontId="20" fillId="2" borderId="0" xfId="0" applyFont="1" applyFill="1" applyAlignment="1">
      <alignment/>
    </xf>
    <xf numFmtId="0" fontId="4" fillId="2" borderId="0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5" fillId="2" borderId="11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5" fillId="2" borderId="10" xfId="0" applyFont="1" applyFill="1" applyBorder="1" applyAlignment="1" applyProtection="1">
      <alignment/>
      <protection hidden="1"/>
    </xf>
    <xf numFmtId="0" fontId="4" fillId="2" borderId="11" xfId="0" applyFont="1" applyFill="1" applyBorder="1" applyAlignment="1" applyProtection="1">
      <alignment horizontal="left"/>
      <protection hidden="1"/>
    </xf>
    <xf numFmtId="0" fontId="5" fillId="2" borderId="12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1" fillId="2" borderId="11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8" fillId="2" borderId="11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167" fontId="1" fillId="2" borderId="10" xfId="0" applyNumberFormat="1" applyFont="1" applyFill="1" applyBorder="1" applyAlignment="1" applyProtection="1">
      <alignment horizontal="center"/>
      <protection hidden="1"/>
    </xf>
    <xf numFmtId="167" fontId="1" fillId="2" borderId="0" xfId="0" applyNumberFormat="1" applyFont="1" applyFill="1" applyBorder="1" applyAlignment="1" applyProtection="1">
      <alignment horizontal="center"/>
      <protection hidden="1"/>
    </xf>
    <xf numFmtId="2" fontId="1" fillId="2" borderId="0" xfId="0" applyNumberFormat="1" applyFont="1" applyFill="1" applyBorder="1" applyAlignment="1" applyProtection="1">
      <alignment horizontal="center"/>
      <protection hidden="1"/>
    </xf>
    <xf numFmtId="0" fontId="19" fillId="2" borderId="0" xfId="0" applyFont="1" applyFill="1" applyBorder="1" applyAlignment="1" applyProtection="1">
      <alignment horizontal="center"/>
      <protection hidden="1"/>
    </xf>
    <xf numFmtId="167" fontId="1" fillId="2" borderId="0" xfId="0" applyNumberFormat="1" applyFont="1" applyFill="1" applyBorder="1" applyAlignment="1" applyProtection="1">
      <alignment horizontal="left"/>
      <protection hidden="1"/>
    </xf>
    <xf numFmtId="167" fontId="8" fillId="2" borderId="0" xfId="0" applyNumberFormat="1" applyFont="1" applyFill="1" applyBorder="1" applyAlignment="1" applyProtection="1">
      <alignment horizontal="center"/>
      <protection hidden="1"/>
    </xf>
    <xf numFmtId="168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8" fillId="2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Continuous"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0" fontId="26" fillId="2" borderId="0" xfId="0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/>
      <protection hidden="1"/>
    </xf>
    <xf numFmtId="170" fontId="1" fillId="2" borderId="0" xfId="0" applyNumberFormat="1" applyFont="1" applyFill="1" applyBorder="1" applyAlignment="1" applyProtection="1">
      <alignment horizontal="center"/>
      <protection hidden="1"/>
    </xf>
    <xf numFmtId="170" fontId="19" fillId="2" borderId="0" xfId="0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Alignment="1" applyProtection="1">
      <alignment/>
      <protection hidden="1"/>
    </xf>
    <xf numFmtId="3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 quotePrefix="1">
      <alignment horizontal="center"/>
      <protection hidden="1"/>
    </xf>
    <xf numFmtId="0" fontId="5" fillId="2" borderId="0" xfId="0" applyFont="1" applyFill="1" applyBorder="1" applyAlignment="1" applyProtection="1">
      <alignment/>
      <protection hidden="1"/>
    </xf>
    <xf numFmtId="1" fontId="1" fillId="2" borderId="0" xfId="0" applyNumberFormat="1" applyFont="1" applyFill="1" applyBorder="1" applyAlignment="1" applyProtection="1">
      <alignment horizontal="center"/>
      <protection hidden="1"/>
    </xf>
    <xf numFmtId="170" fontId="1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top"/>
      <protection hidden="1"/>
    </xf>
    <xf numFmtId="0" fontId="8" fillId="2" borderId="0" xfId="0" applyFont="1" applyFill="1" applyBorder="1" applyAlignment="1" applyProtection="1">
      <alignment/>
      <protection hidden="1"/>
    </xf>
    <xf numFmtId="9" fontId="8" fillId="2" borderId="0" xfId="0" applyNumberFormat="1" applyFont="1" applyFill="1" applyBorder="1" applyAlignment="1" applyProtection="1">
      <alignment horizontal="center"/>
      <protection hidden="1"/>
    </xf>
    <xf numFmtId="1" fontId="8" fillId="2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 horizontal="centerContinuous"/>
      <protection hidden="1"/>
    </xf>
    <xf numFmtId="0" fontId="30" fillId="2" borderId="0" xfId="0" applyFont="1" applyFill="1" applyBorder="1" applyAlignment="1" applyProtection="1">
      <alignment horizontal="centerContinuous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8" fillId="2" borderId="11" xfId="0" applyFont="1" applyFill="1" applyBorder="1" applyAlignment="1" applyProtection="1">
      <alignment horizontal="left"/>
      <protection hidden="1"/>
    </xf>
    <xf numFmtId="0" fontId="20" fillId="2" borderId="0" xfId="0" applyFont="1" applyFill="1" applyBorder="1" applyAlignment="1" applyProtection="1">
      <alignment/>
      <protection hidden="1"/>
    </xf>
    <xf numFmtId="0" fontId="29" fillId="2" borderId="0" xfId="0" applyFont="1" applyFill="1" applyBorder="1" applyAlignment="1" applyProtection="1">
      <alignment horizontal="centerContinuous" vertical="center"/>
      <protection hidden="1"/>
    </xf>
    <xf numFmtId="0" fontId="8" fillId="2" borderId="11" xfId="0" applyFont="1" applyFill="1" applyBorder="1" applyAlignment="1" applyProtection="1">
      <alignment horizontal="right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22" fillId="2" borderId="11" xfId="0" applyFont="1" applyFill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30" fillId="2" borderId="1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/>
      <protection hidden="1"/>
    </xf>
    <xf numFmtId="3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2" fillId="2" borderId="13" xfId="0" applyFont="1" applyFill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alignment/>
      <protection hidden="1"/>
    </xf>
    <xf numFmtId="0" fontId="5" fillId="2" borderId="15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8" fillId="2" borderId="2" xfId="0" applyFont="1" applyFill="1" applyBorder="1" applyAlignment="1" applyProtection="1">
      <alignment/>
      <protection hidden="1"/>
    </xf>
    <xf numFmtId="0" fontId="1" fillId="2" borderId="2" xfId="0" applyFont="1" applyFill="1" applyBorder="1" applyAlignment="1" applyProtection="1">
      <alignment horizontal="centerContinuous"/>
      <protection hidden="1"/>
    </xf>
    <xf numFmtId="0" fontId="0" fillId="0" borderId="2" xfId="0" applyBorder="1" applyAlignment="1" applyProtection="1">
      <alignment horizontal="centerContinuous"/>
      <protection hidden="1"/>
    </xf>
    <xf numFmtId="0" fontId="20" fillId="2" borderId="2" xfId="0" applyFont="1" applyFill="1" applyBorder="1" applyAlignment="1" applyProtection="1">
      <alignment horizontal="centerContinuous"/>
      <protection hidden="1"/>
    </xf>
    <xf numFmtId="0" fontId="8" fillId="2" borderId="2" xfId="0" applyFont="1" applyFill="1" applyBorder="1" applyAlignment="1" applyProtection="1">
      <alignment horizontal="centerContinuous"/>
      <protection hidden="1"/>
    </xf>
    <xf numFmtId="0" fontId="8" fillId="2" borderId="4" xfId="0" applyFont="1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1" fillId="2" borderId="5" xfId="0" applyFont="1" applyFill="1" applyBorder="1" applyAlignment="1" applyProtection="1">
      <alignment/>
      <protection hidden="1"/>
    </xf>
    <xf numFmtId="1" fontId="8" fillId="2" borderId="3" xfId="0" applyNumberFormat="1" applyFont="1" applyFill="1" applyBorder="1" applyAlignment="1" applyProtection="1">
      <alignment/>
      <protection hidden="1"/>
    </xf>
    <xf numFmtId="0" fontId="1" fillId="2" borderId="6" xfId="0" applyFont="1" applyFill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/>
      <protection hidden="1"/>
    </xf>
    <xf numFmtId="0" fontId="1" fillId="2" borderId="8" xfId="0" applyFont="1" applyFill="1" applyBorder="1" applyAlignment="1" applyProtection="1">
      <alignment/>
      <protection hidden="1"/>
    </xf>
    <xf numFmtId="0" fontId="20" fillId="2" borderId="7" xfId="0" applyFont="1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 horizontal="centerContinuous"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left"/>
      <protection hidden="1"/>
    </xf>
    <xf numFmtId="0" fontId="18" fillId="2" borderId="0" xfId="0" applyFont="1" applyFill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2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/>
      <protection hidden="1"/>
    </xf>
    <xf numFmtId="0" fontId="19" fillId="2" borderId="0" xfId="0" applyFont="1" applyFill="1" applyBorder="1" applyAlignment="1" applyProtection="1">
      <alignment/>
      <protection hidden="1"/>
    </xf>
    <xf numFmtId="0" fontId="1" fillId="2" borderId="11" xfId="0" applyFont="1" applyFill="1" applyBorder="1" applyAlignment="1" applyProtection="1">
      <alignment/>
      <protection hidden="1"/>
    </xf>
    <xf numFmtId="0" fontId="22" fillId="2" borderId="0" xfId="0" applyFont="1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33" fillId="2" borderId="0" xfId="0" applyFont="1" applyFill="1" applyBorder="1" applyAlignment="1" applyProtection="1">
      <alignment/>
      <protection hidden="1"/>
    </xf>
    <xf numFmtId="0" fontId="25" fillId="2" borderId="11" xfId="0" applyFont="1" applyFill="1" applyBorder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/>
      <protection hidden="1"/>
    </xf>
    <xf numFmtId="2" fontId="1" fillId="2" borderId="16" xfId="0" applyNumberFormat="1" applyFont="1" applyFill="1" applyBorder="1" applyAlignment="1" applyProtection="1">
      <alignment horizontal="centerContinuous" vertical="center"/>
      <protection hidden="1" locked="0"/>
    </xf>
    <xf numFmtId="0" fontId="29" fillId="2" borderId="0" xfId="0" applyFont="1" applyFill="1" applyBorder="1" applyAlignment="1" applyProtection="1">
      <alignment/>
      <protection hidden="1"/>
    </xf>
    <xf numFmtId="0" fontId="1" fillId="2" borderId="0" xfId="0" applyNumberFormat="1" applyFont="1" applyFill="1" applyBorder="1" applyAlignment="1" applyProtection="1">
      <alignment/>
      <protection hidden="1"/>
    </xf>
    <xf numFmtId="0" fontId="19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NumberFormat="1" applyFont="1" applyFill="1" applyBorder="1" applyAlignment="1" applyProtection="1">
      <alignment horizontal="center"/>
      <protection hidden="1"/>
    </xf>
    <xf numFmtId="0" fontId="18" fillId="2" borderId="0" xfId="0" applyNumberFormat="1" applyFont="1" applyFill="1" applyBorder="1" applyAlignment="1" applyProtection="1">
      <alignment/>
      <protection hidden="1"/>
    </xf>
    <xf numFmtId="0" fontId="9" fillId="2" borderId="0" xfId="0" applyNumberFormat="1" applyFont="1" applyFill="1" applyBorder="1" applyAlignment="1" applyProtection="1">
      <alignment horizontal="center" wrapText="1"/>
      <protection hidden="1"/>
    </xf>
    <xf numFmtId="0" fontId="29" fillId="2" borderId="0" xfId="0" applyFont="1" applyFill="1" applyBorder="1" applyAlignment="1" applyProtection="1">
      <alignment horizontal="center" vertical="center"/>
      <protection hidden="1"/>
    </xf>
    <xf numFmtId="0" fontId="29" fillId="2" borderId="0" xfId="0" applyFont="1" applyFill="1" applyBorder="1" applyAlignment="1" applyProtection="1">
      <alignment horizontal="right"/>
      <protection hidden="1"/>
    </xf>
    <xf numFmtId="0" fontId="37" fillId="2" borderId="0" xfId="0" applyFont="1" applyFill="1" applyBorder="1" applyAlignment="1" applyProtection="1">
      <alignment horizontal="center" vertical="center"/>
      <protection hidden="1"/>
    </xf>
    <xf numFmtId="1" fontId="8" fillId="2" borderId="16" xfId="0" applyNumberFormat="1" applyFont="1" applyFill="1" applyBorder="1" applyAlignment="1" applyProtection="1">
      <alignment horizontal="center" vertical="center"/>
      <protection hidden="1" locked="0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39" fillId="2" borderId="0" xfId="0" applyFont="1" applyFill="1" applyBorder="1" applyAlignment="1" applyProtection="1">
      <alignment/>
      <protection hidden="1"/>
    </xf>
    <xf numFmtId="2" fontId="1" fillId="2" borderId="16" xfId="0" applyNumberFormat="1" applyFont="1" applyFill="1" applyBorder="1" applyAlignment="1" applyProtection="1">
      <alignment horizontal="center" vertical="center"/>
      <protection hidden="1" locked="0"/>
    </xf>
    <xf numFmtId="0" fontId="1" fillId="2" borderId="17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/>
      <protection hidden="1"/>
    </xf>
    <xf numFmtId="0" fontId="1" fillId="2" borderId="18" xfId="0" applyFont="1" applyFill="1" applyBorder="1" applyAlignment="1" applyProtection="1">
      <alignment/>
      <protection hidden="1"/>
    </xf>
    <xf numFmtId="0" fontId="8" fillId="2" borderId="17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/>
      <protection hidden="1"/>
    </xf>
    <xf numFmtId="0" fontId="18" fillId="2" borderId="12" xfId="0" applyFont="1" applyFill="1" applyBorder="1" applyAlignment="1" applyProtection="1">
      <alignment/>
      <protection hidden="1"/>
    </xf>
    <xf numFmtId="0" fontId="1" fillId="2" borderId="18" xfId="0" applyFont="1" applyFill="1" applyBorder="1" applyAlignment="1" applyProtection="1">
      <alignment/>
      <protection hidden="1"/>
    </xf>
    <xf numFmtId="2" fontId="1" fillId="2" borderId="19" xfId="0" applyNumberFormat="1" applyFont="1" applyFill="1" applyBorder="1" applyAlignment="1" applyProtection="1">
      <alignment horizontal="center" vertical="center"/>
      <protection hidden="1" locked="0"/>
    </xf>
    <xf numFmtId="2" fontId="1" fillId="2" borderId="20" xfId="0" applyNumberFormat="1" applyFont="1" applyFill="1" applyBorder="1" applyAlignment="1" applyProtection="1">
      <alignment horizontal="center" vertical="center"/>
      <protection hidden="1" locked="0"/>
    </xf>
    <xf numFmtId="4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right"/>
      <protection hidden="1"/>
    </xf>
    <xf numFmtId="0" fontId="29" fillId="2" borderId="12" xfId="0" applyFont="1" applyFill="1" applyBorder="1" applyAlignment="1" applyProtection="1">
      <alignment horizontal="centerContinuous" vertical="center"/>
      <protection hidden="1"/>
    </xf>
    <xf numFmtId="0" fontId="1" fillId="2" borderId="12" xfId="0" applyFont="1" applyFill="1" applyBorder="1" applyAlignment="1" applyProtection="1">
      <alignment horizontal="centerContinuous"/>
      <protection hidden="1"/>
    </xf>
    <xf numFmtId="0" fontId="1" fillId="2" borderId="12" xfId="0" applyFont="1" applyFill="1" applyBorder="1" applyAlignment="1" applyProtection="1">
      <alignment horizontal="left"/>
      <protection hidden="1"/>
    </xf>
    <xf numFmtId="0" fontId="9" fillId="2" borderId="12" xfId="0" applyFont="1" applyFill="1" applyBorder="1" applyAlignment="1" applyProtection="1">
      <alignment horizontal="center"/>
      <protection hidden="1"/>
    </xf>
    <xf numFmtId="0" fontId="18" fillId="2" borderId="12" xfId="0" applyFont="1" applyFill="1" applyBorder="1" applyAlignment="1" applyProtection="1">
      <alignment/>
      <protection hidden="1"/>
    </xf>
    <xf numFmtId="0" fontId="8" fillId="2" borderId="12" xfId="0" applyFont="1" applyFill="1" applyBorder="1" applyAlignment="1" applyProtection="1">
      <alignment horizontal="center"/>
      <protection hidden="1"/>
    </xf>
    <xf numFmtId="0" fontId="9" fillId="2" borderId="12" xfId="0" applyFont="1" applyFill="1" applyBorder="1" applyAlignment="1" applyProtection="1">
      <alignment horizontal="left"/>
      <protection hidden="1"/>
    </xf>
    <xf numFmtId="0" fontId="22" fillId="2" borderId="12" xfId="0" applyFont="1" applyFill="1" applyBorder="1" applyAlignment="1" applyProtection="1">
      <alignment horizontal="center"/>
      <protection hidden="1"/>
    </xf>
    <xf numFmtId="0" fontId="22" fillId="2" borderId="12" xfId="0" applyFont="1" applyFill="1" applyBorder="1" applyAlignment="1" applyProtection="1">
      <alignment/>
      <protection hidden="1"/>
    </xf>
    <xf numFmtId="0" fontId="1" fillId="2" borderId="12" xfId="0" applyFont="1" applyFill="1" applyBorder="1" applyAlignment="1" applyProtection="1">
      <alignment vertical="center"/>
      <protection hidden="1"/>
    </xf>
    <xf numFmtId="0" fontId="13" fillId="2" borderId="12" xfId="0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1" fillId="2" borderId="15" xfId="0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 horizontal="right"/>
      <protection hidden="1"/>
    </xf>
    <xf numFmtId="0" fontId="20" fillId="2" borderId="14" xfId="0" applyFont="1" applyFill="1" applyBorder="1" applyAlignment="1" applyProtection="1">
      <alignment/>
      <protection hidden="1"/>
    </xf>
    <xf numFmtId="0" fontId="8" fillId="2" borderId="14" xfId="0" applyFont="1" applyFill="1" applyBorder="1" applyAlignment="1" applyProtection="1">
      <alignment horizontal="center"/>
      <protection hidden="1"/>
    </xf>
    <xf numFmtId="170" fontId="1" fillId="2" borderId="14" xfId="0" applyNumberFormat="1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3" fontId="1" fillId="2" borderId="14" xfId="0" applyNumberFormat="1" applyFont="1" applyFill="1" applyBorder="1" applyAlignment="1" applyProtection="1">
      <alignment/>
      <protection hidden="1"/>
    </xf>
    <xf numFmtId="3" fontId="20" fillId="2" borderId="14" xfId="0" applyNumberFormat="1" applyFont="1" applyFill="1" applyBorder="1" applyAlignment="1" applyProtection="1">
      <alignment/>
      <protection hidden="1"/>
    </xf>
    <xf numFmtId="0" fontId="19" fillId="2" borderId="14" xfId="0" applyFont="1" applyFill="1" applyBorder="1" applyAlignment="1" applyProtection="1">
      <alignment horizontal="center"/>
      <protection hidden="1"/>
    </xf>
    <xf numFmtId="0" fontId="9" fillId="2" borderId="14" xfId="0" applyFont="1" applyFill="1" applyBorder="1" applyAlignment="1" applyProtection="1">
      <alignment horizontal="center"/>
      <protection hidden="1"/>
    </xf>
    <xf numFmtId="3" fontId="1" fillId="2" borderId="14" xfId="0" applyNumberFormat="1" applyFont="1" applyFill="1" applyBorder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/>
      <protection hidden="1"/>
    </xf>
    <xf numFmtId="0" fontId="11" fillId="2" borderId="0" xfId="0" applyFont="1" applyFill="1" applyAlignment="1">
      <alignment/>
    </xf>
    <xf numFmtId="0" fontId="8" fillId="0" borderId="2" xfId="0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2" borderId="5" xfId="0" applyFont="1" applyFill="1" applyBorder="1" applyAlignment="1" applyProtection="1">
      <alignment/>
      <protection hidden="1"/>
    </xf>
    <xf numFmtId="0" fontId="5" fillId="0" borderId="11" xfId="0" applyFont="1" applyBorder="1" applyAlignment="1" applyProtection="1">
      <alignment horizontal="center"/>
      <protection hidden="1"/>
    </xf>
    <xf numFmtId="1" fontId="1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/>
      <protection hidden="1"/>
    </xf>
    <xf numFmtId="0" fontId="22" fillId="2" borderId="0" xfId="0" applyFont="1" applyFill="1" applyBorder="1" applyAlignment="1" applyProtection="1">
      <alignment/>
      <protection hidden="1"/>
    </xf>
    <xf numFmtId="168" fontId="8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49" fontId="8" fillId="2" borderId="16" xfId="0" applyNumberFormat="1" applyFont="1" applyFill="1" applyBorder="1" applyAlignment="1" applyProtection="1">
      <alignment horizontal="center"/>
      <protection hidden="1" locked="0"/>
    </xf>
    <xf numFmtId="0" fontId="8" fillId="2" borderId="16" xfId="0" applyFont="1" applyFill="1" applyBorder="1" applyAlignment="1" applyProtection="1">
      <alignment horizontal="center"/>
      <protection hidden="1" locked="0"/>
    </xf>
    <xf numFmtId="0" fontId="1" fillId="2" borderId="16" xfId="0" applyFont="1" applyFill="1" applyBorder="1" applyAlignment="1" applyProtection="1">
      <alignment horizontal="center"/>
      <protection hidden="1" locked="0"/>
    </xf>
    <xf numFmtId="0" fontId="7" fillId="2" borderId="12" xfId="0" applyFont="1" applyFill="1" applyBorder="1" applyAlignment="1" applyProtection="1">
      <alignment/>
      <protection hidden="1" locked="0"/>
    </xf>
    <xf numFmtId="0" fontId="9" fillId="2" borderId="0" xfId="0" applyFont="1" applyFill="1" applyBorder="1" applyAlignment="1" applyProtection="1">
      <alignment horizontal="center"/>
      <protection hidden="1"/>
    </xf>
    <xf numFmtId="0" fontId="9" fillId="2" borderId="21" xfId="0" applyFont="1" applyFill="1" applyBorder="1" applyAlignment="1" applyProtection="1">
      <alignment horizontal="center"/>
      <protection hidden="1"/>
    </xf>
    <xf numFmtId="167" fontId="1" fillId="2" borderId="22" xfId="0" applyNumberFormat="1" applyFont="1" applyFill="1" applyBorder="1" applyAlignment="1" applyProtection="1">
      <alignment horizontal="center" vertical="center"/>
      <protection hidden="1" locked="0"/>
    </xf>
    <xf numFmtId="167" fontId="1" fillId="2" borderId="23" xfId="0" applyNumberFormat="1" applyFont="1" applyFill="1" applyBorder="1" applyAlignment="1" applyProtection="1">
      <alignment horizontal="center" vertical="center"/>
      <protection hidden="1" locked="0"/>
    </xf>
    <xf numFmtId="167" fontId="1" fillId="2" borderId="24" xfId="0" applyNumberFormat="1" applyFont="1" applyFill="1" applyBorder="1" applyAlignment="1" applyProtection="1">
      <alignment horizontal="center" vertical="center"/>
      <protection hidden="1" locked="0"/>
    </xf>
    <xf numFmtId="168" fontId="1" fillId="2" borderId="22" xfId="0" applyNumberFormat="1" applyFont="1" applyFill="1" applyBorder="1" applyAlignment="1" applyProtection="1">
      <alignment horizontal="center" vertical="center"/>
      <protection hidden="1" locked="0"/>
    </xf>
    <xf numFmtId="168" fontId="1" fillId="2" borderId="23" xfId="0" applyNumberFormat="1" applyFont="1" applyFill="1" applyBorder="1" applyAlignment="1" applyProtection="1">
      <alignment horizontal="center" vertical="center"/>
      <protection hidden="1" locked="0"/>
    </xf>
    <xf numFmtId="168" fontId="1" fillId="2" borderId="24" xfId="0" applyNumberFormat="1" applyFont="1" applyFill="1" applyBorder="1" applyAlignment="1" applyProtection="1">
      <alignment horizontal="center" vertical="center"/>
      <protection hidden="1" locked="0"/>
    </xf>
    <xf numFmtId="0" fontId="29" fillId="2" borderId="23" xfId="0" applyFont="1" applyFill="1" applyBorder="1" applyAlignment="1" applyProtection="1">
      <alignment horizontal="center" vertical="center"/>
      <protection hidden="1"/>
    </xf>
    <xf numFmtId="0" fontId="29" fillId="2" borderId="25" xfId="0" applyFont="1" applyFill="1" applyBorder="1" applyAlignment="1" applyProtection="1">
      <alignment horizontal="center" vertical="center"/>
      <protection hidden="1"/>
    </xf>
    <xf numFmtId="1" fontId="1" fillId="2" borderId="22" xfId="0" applyNumberFormat="1" applyFont="1" applyFill="1" applyBorder="1" applyAlignment="1" applyProtection="1">
      <alignment horizontal="center" vertical="center"/>
      <protection hidden="1" locked="0"/>
    </xf>
    <xf numFmtId="1" fontId="1" fillId="2" borderId="24" xfId="0" applyNumberFormat="1" applyFont="1" applyFill="1" applyBorder="1" applyAlignment="1" applyProtection="1">
      <alignment horizontal="center" vertical="center"/>
      <protection hidden="1" locked="0"/>
    </xf>
    <xf numFmtId="2" fontId="1" fillId="2" borderId="22" xfId="0" applyNumberFormat="1" applyFont="1" applyFill="1" applyBorder="1" applyAlignment="1" applyProtection="1">
      <alignment horizontal="center" vertical="center"/>
      <protection hidden="1" locked="0"/>
    </xf>
    <xf numFmtId="2" fontId="1" fillId="2" borderId="23" xfId="0" applyNumberFormat="1" applyFont="1" applyFill="1" applyBorder="1" applyAlignment="1" applyProtection="1">
      <alignment horizontal="center" vertical="center"/>
      <protection hidden="1" locked="0"/>
    </xf>
    <xf numFmtId="2" fontId="1" fillId="2" borderId="24" xfId="0" applyNumberFormat="1" applyFont="1" applyFill="1" applyBorder="1" applyAlignment="1" applyProtection="1">
      <alignment horizontal="center" vertical="center"/>
      <protection hidden="1" locked="0"/>
    </xf>
    <xf numFmtId="167" fontId="1" fillId="2" borderId="19" xfId="0" applyNumberFormat="1" applyFont="1" applyFill="1" applyBorder="1" applyAlignment="1" applyProtection="1">
      <alignment horizontal="center" vertical="center"/>
      <protection hidden="1" locked="0"/>
    </xf>
    <xf numFmtId="167" fontId="1" fillId="2" borderId="26" xfId="0" applyNumberFormat="1" applyFont="1" applyFill="1" applyBorder="1" applyAlignment="1" applyProtection="1">
      <alignment horizontal="center" vertical="center"/>
      <protection hidden="1" locked="0"/>
    </xf>
    <xf numFmtId="167" fontId="1" fillId="2" borderId="20" xfId="0" applyNumberFormat="1" applyFont="1" applyFill="1" applyBorder="1" applyAlignment="1" applyProtection="1">
      <alignment horizontal="center" vertical="center"/>
      <protection hidden="1" locked="0"/>
    </xf>
    <xf numFmtId="3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NumberFormat="1" applyFont="1" applyFill="1" applyBorder="1" applyAlignment="1" applyProtection="1">
      <alignment horizontal="left"/>
      <protection hidden="1"/>
    </xf>
    <xf numFmtId="0" fontId="19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8.wmf" /><Relationship Id="rId3" Type="http://schemas.openxmlformats.org/officeDocument/2006/relationships/image" Target="../media/image9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emf" /><Relationship Id="rId5" Type="http://schemas.openxmlformats.org/officeDocument/2006/relationships/image" Target="../media/image2.wmf" /><Relationship Id="rId6" Type="http://schemas.openxmlformats.org/officeDocument/2006/relationships/image" Target="../media/image6.wmf" /><Relationship Id="rId7" Type="http://schemas.openxmlformats.org/officeDocument/2006/relationships/image" Target="../media/image10.emf" /><Relationship Id="rId8" Type="http://schemas.openxmlformats.org/officeDocument/2006/relationships/image" Target="../media/image7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176</xdr:row>
      <xdr:rowOff>47625</xdr:rowOff>
    </xdr:from>
    <xdr:to>
      <xdr:col>4</xdr:col>
      <xdr:colOff>714375</xdr:colOff>
      <xdr:row>183</xdr:row>
      <xdr:rowOff>219075</xdr:rowOff>
    </xdr:to>
    <xdr:grpSp>
      <xdr:nvGrpSpPr>
        <xdr:cNvPr id="1" name="Group 925"/>
        <xdr:cNvGrpSpPr>
          <a:grpSpLocks/>
        </xdr:cNvGrpSpPr>
      </xdr:nvGrpSpPr>
      <xdr:grpSpPr>
        <a:xfrm>
          <a:off x="1190625" y="36823650"/>
          <a:ext cx="1524000" cy="1638300"/>
          <a:chOff x="2762" y="614"/>
          <a:chExt cx="825" cy="658"/>
        </a:xfrm>
        <a:solidFill>
          <a:srgbClr val="FFFFFF"/>
        </a:solidFill>
      </xdr:grpSpPr>
      <xdr:pic>
        <xdr:nvPicPr>
          <xdr:cNvPr id="2" name="Picture 9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763" y="660"/>
            <a:ext cx="498" cy="61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927"/>
          <xdr:cNvSpPr>
            <a:spLocks/>
          </xdr:cNvSpPr>
        </xdr:nvSpPr>
        <xdr:spPr>
          <a:xfrm>
            <a:off x="2762" y="614"/>
            <a:ext cx="5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928"/>
          <xdr:cNvSpPr>
            <a:spLocks/>
          </xdr:cNvSpPr>
        </xdr:nvSpPr>
        <xdr:spPr>
          <a:xfrm>
            <a:off x="2919" y="986"/>
            <a:ext cx="1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929"/>
          <xdr:cNvSpPr>
            <a:spLocks/>
          </xdr:cNvSpPr>
        </xdr:nvSpPr>
        <xdr:spPr>
          <a:xfrm rot="5400000">
            <a:off x="3077" y="1145"/>
            <a:ext cx="2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930"/>
          <xdr:cNvSpPr>
            <a:spLocks/>
          </xdr:cNvSpPr>
        </xdr:nvSpPr>
        <xdr:spPr>
          <a:xfrm rot="5400000">
            <a:off x="3075" y="993"/>
            <a:ext cx="5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sp>
      <xdr:nvSpPr>
        <xdr:cNvPr id="7" name="AutoShape 5"/>
        <xdr:cNvSpPr>
          <a:spLocks/>
        </xdr:cNvSpPr>
      </xdr:nvSpPr>
      <xdr:spPr>
        <a:xfrm>
          <a:off x="0" y="0"/>
          <a:ext cx="5915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66675</xdr:rowOff>
    </xdr:from>
    <xdr:to>
      <xdr:col>23</xdr:col>
      <xdr:colOff>323850</xdr:colOff>
      <xdr:row>5</xdr:row>
      <xdr:rowOff>66675</xdr:rowOff>
    </xdr:to>
    <xdr:sp>
      <xdr:nvSpPr>
        <xdr:cNvPr id="8" name="AutoShape 1"/>
        <xdr:cNvSpPr>
          <a:spLocks/>
        </xdr:cNvSpPr>
      </xdr:nvSpPr>
      <xdr:spPr>
        <a:xfrm>
          <a:off x="2000250" y="1095375"/>
          <a:ext cx="693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238125</xdr:rowOff>
    </xdr:from>
    <xdr:to>
      <xdr:col>23</xdr:col>
      <xdr:colOff>323850</xdr:colOff>
      <xdr:row>0</xdr:row>
      <xdr:rowOff>238125</xdr:rowOff>
    </xdr:to>
    <xdr:sp>
      <xdr:nvSpPr>
        <xdr:cNvPr id="9" name="AutoShape 39"/>
        <xdr:cNvSpPr>
          <a:spLocks/>
        </xdr:cNvSpPr>
      </xdr:nvSpPr>
      <xdr:spPr>
        <a:xfrm>
          <a:off x="2000250" y="238125"/>
          <a:ext cx="693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37</xdr:row>
      <xdr:rowOff>9525</xdr:rowOff>
    </xdr:from>
    <xdr:to>
      <xdr:col>22</xdr:col>
      <xdr:colOff>104775</xdr:colOff>
      <xdr:row>38</xdr:row>
      <xdr:rowOff>19050</xdr:rowOff>
    </xdr:to>
    <xdr:sp>
      <xdr:nvSpPr>
        <xdr:cNvPr id="10" name="Rectangle 122"/>
        <xdr:cNvSpPr>
          <a:spLocks/>
        </xdr:cNvSpPr>
      </xdr:nvSpPr>
      <xdr:spPr>
        <a:xfrm>
          <a:off x="485775" y="7896225"/>
          <a:ext cx="7905750" cy="4000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9</xdr:row>
      <xdr:rowOff>114300</xdr:rowOff>
    </xdr:from>
    <xdr:to>
      <xdr:col>8</xdr:col>
      <xdr:colOff>238125</xdr:colOff>
      <xdr:row>10</xdr:row>
      <xdr:rowOff>66675</xdr:rowOff>
    </xdr:to>
    <xdr:sp>
      <xdr:nvSpPr>
        <xdr:cNvPr id="11" name="TextBox 145"/>
        <xdr:cNvSpPr txBox="1">
          <a:spLocks noChangeArrowheads="1"/>
        </xdr:cNvSpPr>
      </xdr:nvSpPr>
      <xdr:spPr>
        <a:xfrm>
          <a:off x="3676650" y="2009775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h</a:t>
          </a:r>
        </a:p>
      </xdr:txBody>
    </xdr:sp>
    <xdr:clientData/>
  </xdr:twoCellAnchor>
  <xdr:twoCellAnchor>
    <xdr:from>
      <xdr:col>7</xdr:col>
      <xdr:colOff>219075</xdr:colOff>
      <xdr:row>49</xdr:row>
      <xdr:rowOff>0</xdr:rowOff>
    </xdr:from>
    <xdr:to>
      <xdr:col>9</xdr:col>
      <xdr:colOff>257175</xdr:colOff>
      <xdr:row>49</xdr:row>
      <xdr:rowOff>0</xdr:rowOff>
    </xdr:to>
    <xdr:sp>
      <xdr:nvSpPr>
        <xdr:cNvPr id="12" name="TextBox 149"/>
        <xdr:cNvSpPr txBox="1">
          <a:spLocks noChangeArrowheads="1"/>
        </xdr:cNvSpPr>
      </xdr:nvSpPr>
      <xdr:spPr>
        <a:xfrm>
          <a:off x="3467100" y="10591800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5.3 m</a:t>
          </a:r>
        </a:p>
      </xdr:txBody>
    </xdr:sp>
    <xdr:clientData/>
  </xdr:twoCellAnchor>
  <xdr:twoCellAnchor>
    <xdr:from>
      <xdr:col>10</xdr:col>
      <xdr:colOff>276225</xdr:colOff>
      <xdr:row>49</xdr:row>
      <xdr:rowOff>0</xdr:rowOff>
    </xdr:from>
    <xdr:to>
      <xdr:col>12</xdr:col>
      <xdr:colOff>104775</xdr:colOff>
      <xdr:row>49</xdr:row>
      <xdr:rowOff>0</xdr:rowOff>
    </xdr:to>
    <xdr:sp>
      <xdr:nvSpPr>
        <xdr:cNvPr id="13" name="TextBox 150"/>
        <xdr:cNvSpPr txBox="1">
          <a:spLocks noChangeArrowheads="1"/>
        </xdr:cNvSpPr>
      </xdr:nvSpPr>
      <xdr:spPr>
        <a:xfrm>
          <a:off x="4448175" y="1059180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11.3 mm</a:t>
          </a:r>
        </a:p>
      </xdr:txBody>
    </xdr:sp>
    <xdr:clientData/>
  </xdr:twoCellAnchor>
  <xdr:twoCellAnchor>
    <xdr:from>
      <xdr:col>8</xdr:col>
      <xdr:colOff>171450</xdr:colOff>
      <xdr:row>49</xdr:row>
      <xdr:rowOff>0</xdr:rowOff>
    </xdr:from>
    <xdr:to>
      <xdr:col>9</xdr:col>
      <xdr:colOff>257175</xdr:colOff>
      <xdr:row>49</xdr:row>
      <xdr:rowOff>0</xdr:rowOff>
    </xdr:to>
    <xdr:sp>
      <xdr:nvSpPr>
        <xdr:cNvPr id="14" name="TextBox 151"/>
        <xdr:cNvSpPr txBox="1">
          <a:spLocks noChangeArrowheads="1"/>
        </xdr:cNvSpPr>
      </xdr:nvSpPr>
      <xdr:spPr>
        <a:xfrm>
          <a:off x="3743325" y="105918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C</a:t>
          </a:r>
        </a:p>
      </xdr:txBody>
    </xdr:sp>
    <xdr:clientData/>
  </xdr:twoCellAnchor>
  <xdr:twoCellAnchor>
    <xdr:from>
      <xdr:col>11</xdr:col>
      <xdr:colOff>95250</xdr:colOff>
      <xdr:row>49</xdr:row>
      <xdr:rowOff>0</xdr:rowOff>
    </xdr:from>
    <xdr:to>
      <xdr:col>12</xdr:col>
      <xdr:colOff>142875</xdr:colOff>
      <xdr:row>49</xdr:row>
      <xdr:rowOff>0</xdr:rowOff>
    </xdr:to>
    <xdr:sp>
      <xdr:nvSpPr>
        <xdr:cNvPr id="15" name="TextBox 152"/>
        <xdr:cNvSpPr txBox="1">
          <a:spLocks noChangeArrowheads="1"/>
        </xdr:cNvSpPr>
      </xdr:nvSpPr>
      <xdr:spPr>
        <a:xfrm>
          <a:off x="4543425" y="105918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C</a:t>
          </a:r>
        </a:p>
      </xdr:txBody>
    </xdr:sp>
    <xdr:clientData/>
  </xdr:twoCellAnchor>
  <xdr:twoCellAnchor>
    <xdr:from>
      <xdr:col>10</xdr:col>
      <xdr:colOff>9525</xdr:colOff>
      <xdr:row>49</xdr:row>
      <xdr:rowOff>0</xdr:rowOff>
    </xdr:from>
    <xdr:to>
      <xdr:col>10</xdr:col>
      <xdr:colOff>276225</xdr:colOff>
      <xdr:row>49</xdr:row>
      <xdr:rowOff>0</xdr:rowOff>
    </xdr:to>
    <xdr:sp>
      <xdr:nvSpPr>
        <xdr:cNvPr id="16" name="TextBox 153"/>
        <xdr:cNvSpPr txBox="1">
          <a:spLocks noChangeArrowheads="1"/>
        </xdr:cNvSpPr>
      </xdr:nvSpPr>
      <xdr:spPr>
        <a:xfrm>
          <a:off x="4181475" y="105918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D</a:t>
          </a:r>
        </a:p>
      </xdr:txBody>
    </xdr:sp>
    <xdr:clientData/>
  </xdr:twoCellAnchor>
  <xdr:twoCellAnchor>
    <xdr:from>
      <xdr:col>10</xdr:col>
      <xdr:colOff>180975</xdr:colOff>
      <xdr:row>49</xdr:row>
      <xdr:rowOff>0</xdr:rowOff>
    </xdr:from>
    <xdr:to>
      <xdr:col>10</xdr:col>
      <xdr:colOff>276225</xdr:colOff>
      <xdr:row>49</xdr:row>
      <xdr:rowOff>0</xdr:rowOff>
    </xdr:to>
    <xdr:sp>
      <xdr:nvSpPr>
        <xdr:cNvPr id="17" name="TextBox 154"/>
        <xdr:cNvSpPr txBox="1">
          <a:spLocks noChangeArrowheads="1"/>
        </xdr:cNvSpPr>
      </xdr:nvSpPr>
      <xdr:spPr>
        <a:xfrm>
          <a:off x="4352925" y="105918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G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9</xdr:col>
      <xdr:colOff>28575</xdr:colOff>
      <xdr:row>49</xdr:row>
      <xdr:rowOff>0</xdr:rowOff>
    </xdr:to>
    <xdr:sp>
      <xdr:nvSpPr>
        <xdr:cNvPr id="18" name="TextBox 155"/>
        <xdr:cNvSpPr txBox="1">
          <a:spLocks noChangeArrowheads="1"/>
        </xdr:cNvSpPr>
      </xdr:nvSpPr>
      <xdr:spPr>
        <a:xfrm>
          <a:off x="3581400" y="105918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9</xdr:col>
      <xdr:colOff>257175</xdr:colOff>
      <xdr:row>49</xdr:row>
      <xdr:rowOff>0</xdr:rowOff>
    </xdr:from>
    <xdr:to>
      <xdr:col>10</xdr:col>
      <xdr:colOff>266700</xdr:colOff>
      <xdr:row>49</xdr:row>
      <xdr:rowOff>0</xdr:rowOff>
    </xdr:to>
    <xdr:sp>
      <xdr:nvSpPr>
        <xdr:cNvPr id="19" name="TextBox 156"/>
        <xdr:cNvSpPr txBox="1">
          <a:spLocks noChangeArrowheads="1"/>
        </xdr:cNvSpPr>
      </xdr:nvSpPr>
      <xdr:spPr>
        <a:xfrm>
          <a:off x="4171950" y="105918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</a:t>
          </a:r>
        </a:p>
      </xdr:txBody>
    </xdr:sp>
    <xdr:clientData/>
  </xdr:twoCellAnchor>
  <xdr:twoCellAnchor>
    <xdr:from>
      <xdr:col>8</xdr:col>
      <xdr:colOff>171450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20" name="TextBox 157"/>
        <xdr:cNvSpPr txBox="1">
          <a:spLocks noChangeArrowheads="1"/>
        </xdr:cNvSpPr>
      </xdr:nvSpPr>
      <xdr:spPr>
        <a:xfrm>
          <a:off x="3743325" y="105918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XW</a:t>
          </a:r>
        </a:p>
      </xdr:txBody>
    </xdr:sp>
    <xdr:clientData/>
  </xdr:twoCellAnchor>
  <xdr:twoCellAnchor>
    <xdr:from>
      <xdr:col>7</xdr:col>
      <xdr:colOff>133350</xdr:colOff>
      <xdr:row>49</xdr:row>
      <xdr:rowOff>0</xdr:rowOff>
    </xdr:from>
    <xdr:to>
      <xdr:col>9</xdr:col>
      <xdr:colOff>152400</xdr:colOff>
      <xdr:row>49</xdr:row>
      <xdr:rowOff>0</xdr:rowOff>
    </xdr:to>
    <xdr:sp>
      <xdr:nvSpPr>
        <xdr:cNvPr id="21" name="TextBox 158"/>
        <xdr:cNvSpPr txBox="1">
          <a:spLocks noChangeArrowheads="1"/>
        </xdr:cNvSpPr>
      </xdr:nvSpPr>
      <xdr:spPr>
        <a:xfrm>
          <a:off x="3381375" y="105918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9 cm</a:t>
          </a:r>
        </a:p>
      </xdr:txBody>
    </xdr:sp>
    <xdr:clientData/>
  </xdr:twoCellAnchor>
  <xdr:twoCellAnchor>
    <xdr:from>
      <xdr:col>10</xdr:col>
      <xdr:colOff>276225</xdr:colOff>
      <xdr:row>49</xdr:row>
      <xdr:rowOff>0</xdr:rowOff>
    </xdr:from>
    <xdr:to>
      <xdr:col>12</xdr:col>
      <xdr:colOff>9525</xdr:colOff>
      <xdr:row>49</xdr:row>
      <xdr:rowOff>0</xdr:rowOff>
    </xdr:to>
    <xdr:sp>
      <xdr:nvSpPr>
        <xdr:cNvPr id="22" name="TextBox 159"/>
        <xdr:cNvSpPr txBox="1">
          <a:spLocks noChangeArrowheads="1"/>
        </xdr:cNvSpPr>
      </xdr:nvSpPr>
      <xdr:spPr>
        <a:xfrm>
          <a:off x="4448175" y="105918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15 cm</a:t>
          </a:r>
        </a:p>
      </xdr:txBody>
    </xdr:sp>
    <xdr:clientData/>
  </xdr:twoCellAnchor>
  <xdr:twoCellAnchor>
    <xdr:from>
      <xdr:col>8</xdr:col>
      <xdr:colOff>114300</xdr:colOff>
      <xdr:row>49</xdr:row>
      <xdr:rowOff>0</xdr:rowOff>
    </xdr:from>
    <xdr:to>
      <xdr:col>10</xdr:col>
      <xdr:colOff>76200</xdr:colOff>
      <xdr:row>49</xdr:row>
      <xdr:rowOff>0</xdr:rowOff>
    </xdr:to>
    <xdr:sp>
      <xdr:nvSpPr>
        <xdr:cNvPr id="23" name="TextBox 160"/>
        <xdr:cNvSpPr txBox="1">
          <a:spLocks noChangeArrowheads="1"/>
        </xdr:cNvSpPr>
      </xdr:nvSpPr>
      <xdr:spPr>
        <a:xfrm>
          <a:off x="3686175" y="105918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9 cm</a:t>
          </a:r>
        </a:p>
      </xdr:txBody>
    </xdr:sp>
    <xdr:clientData/>
  </xdr:twoCellAnchor>
  <xdr:twoCellAnchor>
    <xdr:from>
      <xdr:col>12</xdr:col>
      <xdr:colOff>66675</xdr:colOff>
      <xdr:row>13</xdr:row>
      <xdr:rowOff>190500</xdr:rowOff>
    </xdr:from>
    <xdr:to>
      <xdr:col>12</xdr:col>
      <xdr:colOff>276225</xdr:colOff>
      <xdr:row>15</xdr:row>
      <xdr:rowOff>47625</xdr:rowOff>
    </xdr:to>
    <xdr:sp>
      <xdr:nvSpPr>
        <xdr:cNvPr id="24" name="TextBox 199"/>
        <xdr:cNvSpPr txBox="1">
          <a:spLocks noChangeArrowheads="1"/>
        </xdr:cNvSpPr>
      </xdr:nvSpPr>
      <xdr:spPr>
        <a:xfrm>
          <a:off x="4733925" y="31242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l</a:t>
          </a:r>
        </a:p>
      </xdr:txBody>
    </xdr:sp>
    <xdr:clientData/>
  </xdr:twoCellAnchor>
  <xdr:twoCellAnchor>
    <xdr:from>
      <xdr:col>8</xdr:col>
      <xdr:colOff>200025</xdr:colOff>
      <xdr:row>19</xdr:row>
      <xdr:rowOff>104775</xdr:rowOff>
    </xdr:from>
    <xdr:to>
      <xdr:col>12</xdr:col>
      <xdr:colOff>361950</xdr:colOff>
      <xdr:row>24</xdr:row>
      <xdr:rowOff>133350</xdr:rowOff>
    </xdr:to>
    <xdr:grpSp>
      <xdr:nvGrpSpPr>
        <xdr:cNvPr id="25" name="Group 285"/>
        <xdr:cNvGrpSpPr>
          <a:grpSpLocks/>
        </xdr:cNvGrpSpPr>
      </xdr:nvGrpSpPr>
      <xdr:grpSpPr>
        <a:xfrm>
          <a:off x="3771900" y="4238625"/>
          <a:ext cx="1257300" cy="1066800"/>
          <a:chOff x="3072" y="1488"/>
          <a:chExt cx="1104" cy="768"/>
        </a:xfrm>
        <a:solidFill>
          <a:srgbClr val="FFFFFF"/>
        </a:solidFill>
      </xdr:grpSpPr>
      <xdr:sp>
        <xdr:nvSpPr>
          <xdr:cNvPr id="26" name="AutoShape 286"/>
          <xdr:cNvSpPr>
            <a:spLocks/>
          </xdr:cNvSpPr>
        </xdr:nvSpPr>
        <xdr:spPr>
          <a:xfrm>
            <a:off x="3072" y="2256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87"/>
          <xdr:cNvSpPr>
            <a:spLocks/>
          </xdr:cNvSpPr>
        </xdr:nvSpPr>
        <xdr:spPr>
          <a:xfrm>
            <a:off x="3456" y="1968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88"/>
          <xdr:cNvSpPr>
            <a:spLocks/>
          </xdr:cNvSpPr>
        </xdr:nvSpPr>
        <xdr:spPr>
          <a:xfrm flipV="1">
            <a:off x="3072" y="1968"/>
            <a:ext cx="384" cy="28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89"/>
          <xdr:cNvSpPr>
            <a:spLocks/>
          </xdr:cNvSpPr>
        </xdr:nvSpPr>
        <xdr:spPr>
          <a:xfrm flipV="1">
            <a:off x="3792" y="1968"/>
            <a:ext cx="384" cy="2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290"/>
          <xdr:cNvSpPr>
            <a:spLocks/>
          </xdr:cNvSpPr>
        </xdr:nvSpPr>
        <xdr:spPr>
          <a:xfrm flipV="1">
            <a:off x="3456" y="1488"/>
            <a:ext cx="144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291"/>
          <xdr:cNvSpPr>
            <a:spLocks/>
          </xdr:cNvSpPr>
        </xdr:nvSpPr>
        <xdr:spPr>
          <a:xfrm flipH="1">
            <a:off x="3072" y="1488"/>
            <a:ext cx="528" cy="7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292"/>
          <xdr:cNvSpPr>
            <a:spLocks/>
          </xdr:cNvSpPr>
        </xdr:nvSpPr>
        <xdr:spPr>
          <a:xfrm>
            <a:off x="3600" y="1488"/>
            <a:ext cx="192" cy="7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293"/>
          <xdr:cNvSpPr>
            <a:spLocks/>
          </xdr:cNvSpPr>
        </xdr:nvSpPr>
        <xdr:spPr>
          <a:xfrm>
            <a:off x="3600" y="1488"/>
            <a:ext cx="576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38100</xdr:colOff>
      <xdr:row>7</xdr:row>
      <xdr:rowOff>142875</xdr:rowOff>
    </xdr:from>
    <xdr:to>
      <xdr:col>12</xdr:col>
      <xdr:colOff>209550</xdr:colOff>
      <xdr:row>12</xdr:row>
      <xdr:rowOff>104775</xdr:rowOff>
    </xdr:to>
    <xdr:sp>
      <xdr:nvSpPr>
        <xdr:cNvPr id="34" name="AutoShape 294"/>
        <xdr:cNvSpPr>
          <a:spLocks/>
        </xdr:cNvSpPr>
      </xdr:nvSpPr>
      <xdr:spPr>
        <a:xfrm>
          <a:off x="3952875" y="1533525"/>
          <a:ext cx="923925" cy="129540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12</xdr:row>
      <xdr:rowOff>200025</xdr:rowOff>
    </xdr:from>
    <xdr:to>
      <xdr:col>12</xdr:col>
      <xdr:colOff>114300</xdr:colOff>
      <xdr:row>18</xdr:row>
      <xdr:rowOff>114300</xdr:rowOff>
    </xdr:to>
    <xdr:grpSp>
      <xdr:nvGrpSpPr>
        <xdr:cNvPr id="35" name="Group 325"/>
        <xdr:cNvGrpSpPr>
          <a:grpSpLocks/>
        </xdr:cNvGrpSpPr>
      </xdr:nvGrpSpPr>
      <xdr:grpSpPr>
        <a:xfrm>
          <a:off x="3819525" y="2924175"/>
          <a:ext cx="962025" cy="1123950"/>
          <a:chOff x="312" y="2418"/>
          <a:chExt cx="564" cy="708"/>
        </a:xfrm>
        <a:solidFill>
          <a:srgbClr val="FFFFFF"/>
        </a:solidFill>
      </xdr:grpSpPr>
      <xdr:grpSp>
        <xdr:nvGrpSpPr>
          <xdr:cNvPr id="36" name="Group 326"/>
          <xdr:cNvGrpSpPr>
            <a:grpSpLocks/>
          </xdr:cNvGrpSpPr>
        </xdr:nvGrpSpPr>
        <xdr:grpSpPr>
          <a:xfrm>
            <a:off x="312" y="2869"/>
            <a:ext cx="564" cy="128"/>
            <a:chOff x="2160" y="2928"/>
            <a:chExt cx="288" cy="144"/>
          </a:xfrm>
          <a:solidFill>
            <a:srgbClr val="FFFFFF"/>
          </a:solidFill>
        </xdr:grpSpPr>
        <xdr:sp>
          <xdr:nvSpPr>
            <xdr:cNvPr id="37" name="AutoShape 327"/>
            <xdr:cNvSpPr>
              <a:spLocks/>
            </xdr:cNvSpPr>
          </xdr:nvSpPr>
          <xdr:spPr>
            <a:xfrm rot="16200000" flipV="1">
              <a:off x="2304" y="2928"/>
              <a:ext cx="144" cy="144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AutoShape 328"/>
            <xdr:cNvSpPr>
              <a:spLocks/>
            </xdr:cNvSpPr>
          </xdr:nvSpPr>
          <xdr:spPr>
            <a:xfrm rot="5400000" flipH="1" flipV="1">
              <a:off x="2160" y="2928"/>
              <a:ext cx="144" cy="144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9" name="Group 329"/>
          <xdr:cNvGrpSpPr>
            <a:grpSpLocks/>
          </xdr:cNvGrpSpPr>
        </xdr:nvGrpSpPr>
        <xdr:grpSpPr>
          <a:xfrm flipV="1">
            <a:off x="312" y="2997"/>
            <a:ext cx="564" cy="129"/>
            <a:chOff x="2160" y="2928"/>
            <a:chExt cx="288" cy="144"/>
          </a:xfrm>
          <a:solidFill>
            <a:srgbClr val="FFFFFF"/>
          </a:solidFill>
        </xdr:grpSpPr>
        <xdr:sp>
          <xdr:nvSpPr>
            <xdr:cNvPr id="40" name="AutoShape 330"/>
            <xdr:cNvSpPr>
              <a:spLocks/>
            </xdr:cNvSpPr>
          </xdr:nvSpPr>
          <xdr:spPr>
            <a:xfrm rot="16200000" flipV="1">
              <a:off x="2304" y="2928"/>
              <a:ext cx="144" cy="144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AutoShape 331"/>
            <xdr:cNvSpPr>
              <a:spLocks/>
            </xdr:cNvSpPr>
          </xdr:nvSpPr>
          <xdr:spPr>
            <a:xfrm rot="5400000" flipH="1" flipV="1">
              <a:off x="2160" y="2928"/>
              <a:ext cx="144" cy="144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2" name="AutoShape 332"/>
          <xdr:cNvSpPr>
            <a:spLocks/>
          </xdr:cNvSpPr>
        </xdr:nvSpPr>
        <xdr:spPr>
          <a:xfrm flipV="1">
            <a:off x="312" y="2418"/>
            <a:ext cx="282" cy="5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333"/>
          <xdr:cNvSpPr>
            <a:spLocks/>
          </xdr:cNvSpPr>
        </xdr:nvSpPr>
        <xdr:spPr>
          <a:xfrm flipH="1" flipV="1">
            <a:off x="594" y="2418"/>
            <a:ext cx="282" cy="5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152400</xdr:colOff>
      <xdr:row>17</xdr:row>
      <xdr:rowOff>161925</xdr:rowOff>
    </xdr:from>
    <xdr:to>
      <xdr:col>1</xdr:col>
      <xdr:colOff>285750</xdr:colOff>
      <xdr:row>18</xdr:row>
      <xdr:rowOff>161925</xdr:rowOff>
    </xdr:to>
    <xdr:sp>
      <xdr:nvSpPr>
        <xdr:cNvPr id="44" name="TextBox 353"/>
        <xdr:cNvSpPr txBox="1">
          <a:spLocks noChangeArrowheads="1"/>
        </xdr:cNvSpPr>
      </xdr:nvSpPr>
      <xdr:spPr>
        <a:xfrm>
          <a:off x="762000" y="389572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r</a:t>
          </a:r>
        </a:p>
      </xdr:txBody>
    </xdr:sp>
    <xdr:clientData/>
  </xdr:twoCellAnchor>
  <xdr:twoCellAnchor>
    <xdr:from>
      <xdr:col>10</xdr:col>
      <xdr:colOff>228600</xdr:colOff>
      <xdr:row>14</xdr:row>
      <xdr:rowOff>171450</xdr:rowOff>
    </xdr:from>
    <xdr:to>
      <xdr:col>10</xdr:col>
      <xdr:colOff>276225</xdr:colOff>
      <xdr:row>15</xdr:row>
      <xdr:rowOff>171450</xdr:rowOff>
    </xdr:to>
    <xdr:sp>
      <xdr:nvSpPr>
        <xdr:cNvPr id="45" name="TextBox 355"/>
        <xdr:cNvSpPr txBox="1">
          <a:spLocks noChangeArrowheads="1"/>
        </xdr:cNvSpPr>
      </xdr:nvSpPr>
      <xdr:spPr>
        <a:xfrm>
          <a:off x="4400550" y="3305175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h</a:t>
          </a:r>
        </a:p>
      </xdr:txBody>
    </xdr:sp>
    <xdr:clientData/>
  </xdr:twoCellAnchor>
  <xdr:twoCellAnchor>
    <xdr:from>
      <xdr:col>11</xdr:col>
      <xdr:colOff>180975</xdr:colOff>
      <xdr:row>29</xdr:row>
      <xdr:rowOff>95250</xdr:rowOff>
    </xdr:from>
    <xdr:to>
      <xdr:col>12</xdr:col>
      <xdr:colOff>95250</xdr:colOff>
      <xdr:row>30</xdr:row>
      <xdr:rowOff>95250</xdr:rowOff>
    </xdr:to>
    <xdr:sp>
      <xdr:nvSpPr>
        <xdr:cNvPr id="46" name="TextBox 366"/>
        <xdr:cNvSpPr txBox="1">
          <a:spLocks noChangeArrowheads="1"/>
        </xdr:cNvSpPr>
      </xdr:nvSpPr>
      <xdr:spPr>
        <a:xfrm>
          <a:off x="4629150" y="62674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l</a:t>
          </a:r>
        </a:p>
      </xdr:txBody>
    </xdr:sp>
    <xdr:clientData/>
  </xdr:twoCellAnchor>
  <xdr:twoCellAnchor>
    <xdr:from>
      <xdr:col>0</xdr:col>
      <xdr:colOff>266700</xdr:colOff>
      <xdr:row>15</xdr:row>
      <xdr:rowOff>104775</xdr:rowOff>
    </xdr:from>
    <xdr:to>
      <xdr:col>1</xdr:col>
      <xdr:colOff>552450</xdr:colOff>
      <xdr:row>21</xdr:row>
      <xdr:rowOff>28575</xdr:rowOff>
    </xdr:to>
    <xdr:grpSp>
      <xdr:nvGrpSpPr>
        <xdr:cNvPr id="47" name="Group 367"/>
        <xdr:cNvGrpSpPr>
          <a:grpSpLocks/>
        </xdr:cNvGrpSpPr>
      </xdr:nvGrpSpPr>
      <xdr:grpSpPr>
        <a:xfrm>
          <a:off x="266700" y="3438525"/>
          <a:ext cx="895350" cy="1123950"/>
          <a:chOff x="1566" y="2830"/>
          <a:chExt cx="564" cy="710"/>
        </a:xfrm>
        <a:solidFill>
          <a:srgbClr val="FFFFFF"/>
        </a:solidFill>
      </xdr:grpSpPr>
      <xdr:grpSp>
        <xdr:nvGrpSpPr>
          <xdr:cNvPr id="48" name="Group 368"/>
          <xdr:cNvGrpSpPr>
            <a:grpSpLocks/>
          </xdr:cNvGrpSpPr>
        </xdr:nvGrpSpPr>
        <xdr:grpSpPr>
          <a:xfrm>
            <a:off x="1566" y="2832"/>
            <a:ext cx="564" cy="708"/>
            <a:chOff x="2460" y="1842"/>
            <a:chExt cx="564" cy="708"/>
          </a:xfrm>
          <a:solidFill>
            <a:srgbClr val="FFFFFF"/>
          </a:solidFill>
        </xdr:grpSpPr>
        <xdr:grpSp>
          <xdr:nvGrpSpPr>
            <xdr:cNvPr id="49" name="Group 369"/>
            <xdr:cNvGrpSpPr>
              <a:grpSpLocks/>
            </xdr:cNvGrpSpPr>
          </xdr:nvGrpSpPr>
          <xdr:grpSpPr>
            <a:xfrm>
              <a:off x="2460" y="2293"/>
              <a:ext cx="564" cy="128"/>
              <a:chOff x="2160" y="2928"/>
              <a:chExt cx="288" cy="144"/>
            </a:xfrm>
            <a:solidFill>
              <a:srgbClr val="FFFFFF">
                <a:alpha val="50000"/>
              </a:srgbClr>
            </a:solidFill>
          </xdr:grpSpPr>
          <xdr:sp>
            <xdr:nvSpPr>
              <xdr:cNvPr id="50" name="AutoShape 370"/>
              <xdr:cNvSpPr>
                <a:spLocks/>
              </xdr:cNvSpPr>
            </xdr:nvSpPr>
            <xdr:spPr>
              <a:xfrm rot="16200000" flipV="1">
                <a:off x="2304" y="2928"/>
                <a:ext cx="144" cy="144"/>
              </a:xfrm>
              <a:prstGeom prst="arc">
                <a:avLst/>
              </a:prstGeom>
              <a:solidFill>
                <a:srgbClr val="FF3300">
                  <a:alpha val="50000"/>
                </a:srgbClr>
              </a:solidFill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1" name="AutoShape 371"/>
              <xdr:cNvSpPr>
                <a:spLocks/>
              </xdr:cNvSpPr>
            </xdr:nvSpPr>
            <xdr:spPr>
              <a:xfrm rot="5400000" flipH="1" flipV="1">
                <a:off x="2160" y="2928"/>
                <a:ext cx="144" cy="144"/>
              </a:xfrm>
              <a:prstGeom prst="arc">
                <a:avLst/>
              </a:prstGeom>
              <a:solidFill>
                <a:srgbClr val="FF3300">
                  <a:alpha val="50000"/>
                </a:srgbClr>
              </a:solidFill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2" name="Group 372"/>
            <xdr:cNvGrpSpPr>
              <a:grpSpLocks/>
            </xdr:cNvGrpSpPr>
          </xdr:nvGrpSpPr>
          <xdr:grpSpPr>
            <a:xfrm flipV="1">
              <a:off x="2460" y="2421"/>
              <a:ext cx="564" cy="129"/>
              <a:chOff x="2160" y="2928"/>
              <a:chExt cx="288" cy="144"/>
            </a:xfrm>
            <a:solidFill>
              <a:srgbClr val="FFFFFF">
                <a:alpha val="50000"/>
              </a:srgbClr>
            </a:solidFill>
          </xdr:grpSpPr>
          <xdr:sp>
            <xdr:nvSpPr>
              <xdr:cNvPr id="53" name="AutoShape 373"/>
              <xdr:cNvSpPr>
                <a:spLocks/>
              </xdr:cNvSpPr>
            </xdr:nvSpPr>
            <xdr:spPr>
              <a:xfrm rot="16200000" flipV="1">
                <a:off x="2304" y="2928"/>
                <a:ext cx="144" cy="144"/>
              </a:xfrm>
              <a:prstGeom prst="arc">
                <a:avLst/>
              </a:prstGeom>
              <a:solidFill>
                <a:srgbClr val="FF3300">
                  <a:alpha val="50000"/>
                </a:srgbClr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" name="AutoShape 374"/>
              <xdr:cNvSpPr>
                <a:spLocks/>
              </xdr:cNvSpPr>
            </xdr:nvSpPr>
            <xdr:spPr>
              <a:xfrm rot="5400000" flipH="1" flipV="1">
                <a:off x="2160" y="2928"/>
                <a:ext cx="144" cy="144"/>
              </a:xfrm>
              <a:prstGeom prst="arc">
                <a:avLst/>
              </a:prstGeom>
              <a:solidFill>
                <a:srgbClr val="FF3300">
                  <a:alpha val="50000"/>
                </a:srgbClr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55" name="AutoShape 375"/>
            <xdr:cNvSpPr>
              <a:spLocks/>
            </xdr:cNvSpPr>
          </xdr:nvSpPr>
          <xdr:spPr>
            <a:xfrm flipV="1">
              <a:off x="2460" y="1842"/>
              <a:ext cx="282" cy="57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AutoShape 376"/>
            <xdr:cNvSpPr>
              <a:spLocks/>
            </xdr:cNvSpPr>
          </xdr:nvSpPr>
          <xdr:spPr>
            <a:xfrm flipH="1" flipV="1">
              <a:off x="2742" y="1842"/>
              <a:ext cx="282" cy="57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7" name="Group 377"/>
          <xdr:cNvGrpSpPr>
            <a:grpSpLocks/>
          </xdr:cNvGrpSpPr>
        </xdr:nvGrpSpPr>
        <xdr:grpSpPr>
          <a:xfrm>
            <a:off x="1685" y="2830"/>
            <a:ext cx="330" cy="408"/>
            <a:chOff x="841" y="2966"/>
            <a:chExt cx="330" cy="408"/>
          </a:xfrm>
          <a:solidFill>
            <a:srgbClr val="FFFFFF"/>
          </a:solidFill>
        </xdr:grpSpPr>
        <xdr:grpSp>
          <xdr:nvGrpSpPr>
            <xdr:cNvPr id="58" name="Group 378"/>
            <xdr:cNvGrpSpPr>
              <a:grpSpLocks/>
            </xdr:cNvGrpSpPr>
          </xdr:nvGrpSpPr>
          <xdr:grpSpPr>
            <a:xfrm>
              <a:off x="841" y="3226"/>
              <a:ext cx="330" cy="74"/>
              <a:chOff x="2160" y="2928"/>
              <a:chExt cx="288" cy="144"/>
            </a:xfrm>
            <a:solidFill>
              <a:srgbClr val="FF3300">
                <a:alpha val="50000"/>
              </a:srgbClr>
            </a:solidFill>
          </xdr:grpSpPr>
          <xdr:sp>
            <xdr:nvSpPr>
              <xdr:cNvPr id="59" name="AutoShape 379"/>
              <xdr:cNvSpPr>
                <a:spLocks/>
              </xdr:cNvSpPr>
            </xdr:nvSpPr>
            <xdr:spPr>
              <a:xfrm rot="16200000" flipV="1">
                <a:off x="2304" y="2928"/>
                <a:ext cx="144" cy="144"/>
              </a:xfrm>
              <a:prstGeom prst="arc">
                <a:avLst/>
              </a:prstGeom>
              <a:solidFill>
                <a:srgbClr val="FF3300">
                  <a:alpha val="50000"/>
                </a:srgbClr>
              </a:solidFill>
              <a:ln w="12700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" name="AutoShape 380"/>
              <xdr:cNvSpPr>
                <a:spLocks/>
              </xdr:cNvSpPr>
            </xdr:nvSpPr>
            <xdr:spPr>
              <a:xfrm rot="5400000" flipH="1" flipV="1">
                <a:off x="2160" y="2928"/>
                <a:ext cx="144" cy="144"/>
              </a:xfrm>
              <a:prstGeom prst="arc">
                <a:avLst/>
              </a:prstGeom>
              <a:solidFill>
                <a:srgbClr val="FF3300">
                  <a:alpha val="50000"/>
                </a:srgbClr>
              </a:solidFill>
              <a:ln w="12700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1" name="Group 381"/>
            <xdr:cNvGrpSpPr>
              <a:grpSpLocks/>
            </xdr:cNvGrpSpPr>
          </xdr:nvGrpSpPr>
          <xdr:grpSpPr>
            <a:xfrm flipV="1">
              <a:off x="841" y="3300"/>
              <a:ext cx="330" cy="74"/>
              <a:chOff x="2160" y="2928"/>
              <a:chExt cx="288" cy="144"/>
            </a:xfrm>
            <a:solidFill>
              <a:srgbClr val="FF3300">
                <a:alpha val="50000"/>
              </a:srgbClr>
            </a:solidFill>
          </xdr:grpSpPr>
          <xdr:sp>
            <xdr:nvSpPr>
              <xdr:cNvPr id="62" name="AutoShape 382"/>
              <xdr:cNvSpPr>
                <a:spLocks/>
              </xdr:cNvSpPr>
            </xdr:nvSpPr>
            <xdr:spPr>
              <a:xfrm rot="16200000" flipV="1">
                <a:off x="2304" y="2928"/>
                <a:ext cx="144" cy="144"/>
              </a:xfrm>
              <a:prstGeom prst="arc">
                <a:avLst/>
              </a:prstGeom>
              <a:solidFill>
                <a:srgbClr val="FF3300">
                  <a:alpha val="50000"/>
                </a:srgbClr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3" name="AutoShape 383"/>
              <xdr:cNvSpPr>
                <a:spLocks/>
              </xdr:cNvSpPr>
            </xdr:nvSpPr>
            <xdr:spPr>
              <a:xfrm rot="5400000" flipH="1" flipV="1">
                <a:off x="2160" y="2928"/>
                <a:ext cx="144" cy="144"/>
              </a:xfrm>
              <a:prstGeom prst="arc">
                <a:avLst/>
              </a:prstGeom>
              <a:solidFill>
                <a:srgbClr val="FF3300">
                  <a:alpha val="50000"/>
                </a:srgbClr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64" name="AutoShape 384"/>
            <xdr:cNvSpPr>
              <a:spLocks/>
            </xdr:cNvSpPr>
          </xdr:nvSpPr>
          <xdr:spPr>
            <a:xfrm flipV="1">
              <a:off x="841" y="2966"/>
              <a:ext cx="165" cy="334"/>
            </a:xfrm>
            <a:prstGeom prst="line">
              <a:avLst/>
            </a:prstGeom>
            <a:solidFill>
              <a:srgbClr val="FF3300">
                <a:alpha val="50000"/>
              </a:srgbClr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AutoShape 385"/>
            <xdr:cNvSpPr>
              <a:spLocks/>
            </xdr:cNvSpPr>
          </xdr:nvSpPr>
          <xdr:spPr>
            <a:xfrm flipH="1" flipV="1">
              <a:off x="1006" y="2966"/>
              <a:ext cx="165" cy="334"/>
            </a:xfrm>
            <a:prstGeom prst="line">
              <a:avLst/>
            </a:prstGeom>
            <a:solidFill>
              <a:srgbClr val="FF3300">
                <a:alpha val="50000"/>
              </a:srgbClr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6" name="Group 386"/>
          <xdr:cNvGrpSpPr>
            <a:grpSpLocks/>
          </xdr:cNvGrpSpPr>
        </xdr:nvGrpSpPr>
        <xdr:grpSpPr>
          <a:xfrm>
            <a:off x="1685" y="2830"/>
            <a:ext cx="330" cy="408"/>
            <a:chOff x="1241" y="2764"/>
            <a:chExt cx="330" cy="408"/>
          </a:xfrm>
          <a:solidFill>
            <a:srgbClr val="FFFFFF"/>
          </a:solidFill>
        </xdr:grpSpPr>
        <xdr:grpSp>
          <xdr:nvGrpSpPr>
            <xdr:cNvPr id="67" name="Group 387"/>
            <xdr:cNvGrpSpPr>
              <a:grpSpLocks/>
            </xdr:cNvGrpSpPr>
          </xdr:nvGrpSpPr>
          <xdr:grpSpPr>
            <a:xfrm>
              <a:off x="1241" y="3024"/>
              <a:ext cx="330" cy="74"/>
              <a:chOff x="2160" y="2928"/>
              <a:chExt cx="288" cy="144"/>
            </a:xfrm>
            <a:solidFill>
              <a:srgbClr val="FF3300">
                <a:alpha val="50000"/>
              </a:srgbClr>
            </a:solidFill>
          </xdr:grpSpPr>
          <xdr:sp>
            <xdr:nvSpPr>
              <xdr:cNvPr id="68" name="AutoShape 388"/>
              <xdr:cNvSpPr>
                <a:spLocks/>
              </xdr:cNvSpPr>
            </xdr:nvSpPr>
            <xdr:spPr>
              <a:xfrm rot="16200000" flipV="1">
                <a:off x="2304" y="2928"/>
                <a:ext cx="144" cy="144"/>
              </a:xfrm>
              <a:prstGeom prst="arc">
                <a:avLst/>
              </a:prstGeom>
              <a:solidFill>
                <a:srgbClr val="FF3300">
                  <a:alpha val="50000"/>
                </a:srgbClr>
              </a:solidFill>
              <a:ln w="12700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" name="AutoShape 389"/>
              <xdr:cNvSpPr>
                <a:spLocks/>
              </xdr:cNvSpPr>
            </xdr:nvSpPr>
            <xdr:spPr>
              <a:xfrm rot="5400000" flipH="1" flipV="1">
                <a:off x="2160" y="2928"/>
                <a:ext cx="144" cy="144"/>
              </a:xfrm>
              <a:prstGeom prst="arc">
                <a:avLst/>
              </a:prstGeom>
              <a:solidFill>
                <a:srgbClr val="FF3300">
                  <a:alpha val="50000"/>
                </a:srgbClr>
              </a:solidFill>
              <a:ln w="12700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0" name="Group 390"/>
            <xdr:cNvGrpSpPr>
              <a:grpSpLocks/>
            </xdr:cNvGrpSpPr>
          </xdr:nvGrpSpPr>
          <xdr:grpSpPr>
            <a:xfrm flipV="1">
              <a:off x="1241" y="3098"/>
              <a:ext cx="330" cy="74"/>
              <a:chOff x="2160" y="2928"/>
              <a:chExt cx="288" cy="144"/>
            </a:xfrm>
            <a:solidFill>
              <a:srgbClr val="FF3300">
                <a:alpha val="50000"/>
              </a:srgbClr>
            </a:solidFill>
          </xdr:grpSpPr>
          <xdr:sp>
            <xdr:nvSpPr>
              <xdr:cNvPr id="71" name="AutoShape 391"/>
              <xdr:cNvSpPr>
                <a:spLocks/>
              </xdr:cNvSpPr>
            </xdr:nvSpPr>
            <xdr:spPr>
              <a:xfrm rot="16200000" flipV="1">
                <a:off x="2304" y="2928"/>
                <a:ext cx="144" cy="144"/>
              </a:xfrm>
              <a:prstGeom prst="arc">
                <a:avLst/>
              </a:prstGeom>
              <a:solidFill>
                <a:srgbClr val="FF3300">
                  <a:alpha val="50000"/>
                </a:srgbClr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" name="AutoShape 392"/>
              <xdr:cNvSpPr>
                <a:spLocks/>
              </xdr:cNvSpPr>
            </xdr:nvSpPr>
            <xdr:spPr>
              <a:xfrm rot="5400000" flipH="1" flipV="1">
                <a:off x="2160" y="2928"/>
                <a:ext cx="144" cy="144"/>
              </a:xfrm>
              <a:prstGeom prst="arc">
                <a:avLst/>
              </a:prstGeom>
              <a:solidFill>
                <a:srgbClr val="FF3300">
                  <a:alpha val="50000"/>
                </a:srgbClr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3" name="AutoShape 393"/>
            <xdr:cNvSpPr>
              <a:spLocks/>
            </xdr:cNvSpPr>
          </xdr:nvSpPr>
          <xdr:spPr>
            <a:xfrm flipV="1">
              <a:off x="1241" y="2764"/>
              <a:ext cx="165" cy="334"/>
            </a:xfrm>
            <a:prstGeom prst="line">
              <a:avLst/>
            </a:prstGeom>
            <a:solidFill>
              <a:srgbClr val="FF3300">
                <a:alpha val="50000"/>
              </a:srgbClr>
            </a:solidFill>
            <a:ln w="1270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AutoShape 394"/>
            <xdr:cNvSpPr>
              <a:spLocks/>
            </xdr:cNvSpPr>
          </xdr:nvSpPr>
          <xdr:spPr>
            <a:xfrm flipH="1" flipV="1">
              <a:off x="1406" y="2764"/>
              <a:ext cx="165" cy="334"/>
            </a:xfrm>
            <a:prstGeom prst="line">
              <a:avLst/>
            </a:prstGeom>
            <a:solidFill>
              <a:srgbClr val="FF3300">
                <a:alpha val="50000"/>
              </a:srgbClr>
            </a:solidFill>
            <a:ln w="1270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209550</xdr:colOff>
      <xdr:row>13</xdr:row>
      <xdr:rowOff>19050</xdr:rowOff>
    </xdr:from>
    <xdr:to>
      <xdr:col>12</xdr:col>
      <xdr:colOff>104775</xdr:colOff>
      <xdr:row>17</xdr:row>
      <xdr:rowOff>57150</xdr:rowOff>
    </xdr:to>
    <xdr:sp>
      <xdr:nvSpPr>
        <xdr:cNvPr id="75" name="Line 401"/>
        <xdr:cNvSpPr>
          <a:spLocks/>
        </xdr:cNvSpPr>
      </xdr:nvSpPr>
      <xdr:spPr>
        <a:xfrm rot="20472008">
          <a:off x="4657725" y="2952750"/>
          <a:ext cx="1143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8</xdr:row>
      <xdr:rowOff>28575</xdr:rowOff>
    </xdr:from>
    <xdr:to>
      <xdr:col>8</xdr:col>
      <xdr:colOff>295275</xdr:colOff>
      <xdr:row>11</xdr:row>
      <xdr:rowOff>266700</xdr:rowOff>
    </xdr:to>
    <xdr:sp>
      <xdr:nvSpPr>
        <xdr:cNvPr id="76" name="Line 402"/>
        <xdr:cNvSpPr>
          <a:spLocks/>
        </xdr:cNvSpPr>
      </xdr:nvSpPr>
      <xdr:spPr>
        <a:xfrm>
          <a:off x="3867150" y="166687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171450</xdr:rowOff>
    </xdr:from>
    <xdr:to>
      <xdr:col>12</xdr:col>
      <xdr:colOff>180975</xdr:colOff>
      <xdr:row>30</xdr:row>
      <xdr:rowOff>9525</xdr:rowOff>
    </xdr:to>
    <xdr:sp>
      <xdr:nvSpPr>
        <xdr:cNvPr id="77" name="Line 403"/>
        <xdr:cNvSpPr>
          <a:spLocks/>
        </xdr:cNvSpPr>
      </xdr:nvSpPr>
      <xdr:spPr>
        <a:xfrm flipV="1">
          <a:off x="4448175" y="6143625"/>
          <a:ext cx="4000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19</xdr:row>
      <xdr:rowOff>123825</xdr:rowOff>
    </xdr:from>
    <xdr:to>
      <xdr:col>8</xdr:col>
      <xdr:colOff>171450</xdr:colOff>
      <xdr:row>24</xdr:row>
      <xdr:rowOff>142875</xdr:rowOff>
    </xdr:to>
    <xdr:sp>
      <xdr:nvSpPr>
        <xdr:cNvPr id="78" name="Line 404"/>
        <xdr:cNvSpPr>
          <a:spLocks/>
        </xdr:cNvSpPr>
      </xdr:nvSpPr>
      <xdr:spPr>
        <a:xfrm>
          <a:off x="3743325" y="42576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13</xdr:row>
      <xdr:rowOff>28575</xdr:rowOff>
    </xdr:from>
    <xdr:to>
      <xdr:col>10</xdr:col>
      <xdr:colOff>142875</xdr:colOff>
      <xdr:row>17</xdr:row>
      <xdr:rowOff>142875</xdr:rowOff>
    </xdr:to>
    <xdr:sp>
      <xdr:nvSpPr>
        <xdr:cNvPr id="79" name="Line 420"/>
        <xdr:cNvSpPr>
          <a:spLocks/>
        </xdr:cNvSpPr>
      </xdr:nvSpPr>
      <xdr:spPr>
        <a:xfrm>
          <a:off x="4314825" y="29622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17</xdr:row>
      <xdr:rowOff>180975</xdr:rowOff>
    </xdr:from>
    <xdr:to>
      <xdr:col>1</xdr:col>
      <xdr:colOff>333375</xdr:colOff>
      <xdr:row>18</xdr:row>
      <xdr:rowOff>38100</xdr:rowOff>
    </xdr:to>
    <xdr:sp>
      <xdr:nvSpPr>
        <xdr:cNvPr id="80" name="Line 421"/>
        <xdr:cNvSpPr>
          <a:spLocks/>
        </xdr:cNvSpPr>
      </xdr:nvSpPr>
      <xdr:spPr>
        <a:xfrm flipV="1">
          <a:off x="723900" y="3914775"/>
          <a:ext cx="2190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19</xdr:row>
      <xdr:rowOff>123825</xdr:rowOff>
    </xdr:from>
    <xdr:to>
      <xdr:col>1</xdr:col>
      <xdr:colOff>447675</xdr:colOff>
      <xdr:row>20</xdr:row>
      <xdr:rowOff>38100</xdr:rowOff>
    </xdr:to>
    <xdr:sp>
      <xdr:nvSpPr>
        <xdr:cNvPr id="81" name="Line 422"/>
        <xdr:cNvSpPr>
          <a:spLocks/>
        </xdr:cNvSpPr>
      </xdr:nvSpPr>
      <xdr:spPr>
        <a:xfrm flipV="1">
          <a:off x="723900" y="4257675"/>
          <a:ext cx="333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21</xdr:row>
      <xdr:rowOff>95250</xdr:rowOff>
    </xdr:from>
    <xdr:to>
      <xdr:col>8</xdr:col>
      <xdr:colOff>314325</xdr:colOff>
      <xdr:row>22</xdr:row>
      <xdr:rowOff>95250</xdr:rowOff>
    </xdr:to>
    <xdr:sp>
      <xdr:nvSpPr>
        <xdr:cNvPr id="82" name="TextBox 423"/>
        <xdr:cNvSpPr txBox="1">
          <a:spLocks noChangeArrowheads="1"/>
        </xdr:cNvSpPr>
      </xdr:nvSpPr>
      <xdr:spPr>
        <a:xfrm>
          <a:off x="3752850" y="46291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h</a:t>
          </a:r>
        </a:p>
      </xdr:txBody>
    </xdr:sp>
    <xdr:clientData/>
  </xdr:twoCellAnchor>
  <xdr:twoCellAnchor>
    <xdr:from>
      <xdr:col>1</xdr:col>
      <xdr:colOff>200025</xdr:colOff>
      <xdr:row>19</xdr:row>
      <xdr:rowOff>161925</xdr:rowOff>
    </xdr:from>
    <xdr:to>
      <xdr:col>1</xdr:col>
      <xdr:colOff>390525</xdr:colOff>
      <xdr:row>20</xdr:row>
      <xdr:rowOff>161925</xdr:rowOff>
    </xdr:to>
    <xdr:sp>
      <xdr:nvSpPr>
        <xdr:cNvPr id="83" name="TextBox 424"/>
        <xdr:cNvSpPr txBox="1">
          <a:spLocks noChangeArrowheads="1"/>
        </xdr:cNvSpPr>
      </xdr:nvSpPr>
      <xdr:spPr>
        <a:xfrm>
          <a:off x="809625" y="42957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R</a:t>
          </a:r>
        </a:p>
      </xdr:txBody>
    </xdr:sp>
    <xdr:clientData/>
  </xdr:twoCellAnchor>
  <xdr:twoCellAnchor>
    <xdr:from>
      <xdr:col>14</xdr:col>
      <xdr:colOff>600075</xdr:colOff>
      <xdr:row>38</xdr:row>
      <xdr:rowOff>133350</xdr:rowOff>
    </xdr:from>
    <xdr:to>
      <xdr:col>20</xdr:col>
      <xdr:colOff>123825</xdr:colOff>
      <xdr:row>44</xdr:row>
      <xdr:rowOff>209550</xdr:rowOff>
    </xdr:to>
    <xdr:grpSp>
      <xdr:nvGrpSpPr>
        <xdr:cNvPr id="84" name="Group 435"/>
        <xdr:cNvGrpSpPr>
          <a:grpSpLocks/>
        </xdr:cNvGrpSpPr>
      </xdr:nvGrpSpPr>
      <xdr:grpSpPr>
        <a:xfrm>
          <a:off x="5981700" y="8410575"/>
          <a:ext cx="1666875" cy="1343025"/>
          <a:chOff x="3342" y="1536"/>
          <a:chExt cx="1052" cy="774"/>
        </a:xfrm>
        <a:solidFill>
          <a:srgbClr val="FFFFFF"/>
        </a:solidFill>
      </xdr:grpSpPr>
      <xdr:grpSp>
        <xdr:nvGrpSpPr>
          <xdr:cNvPr id="85" name="Group 436"/>
          <xdr:cNvGrpSpPr>
            <a:grpSpLocks/>
          </xdr:cNvGrpSpPr>
        </xdr:nvGrpSpPr>
        <xdr:grpSpPr>
          <a:xfrm>
            <a:off x="3342" y="1536"/>
            <a:ext cx="1052" cy="774"/>
            <a:chOff x="1452" y="2634"/>
            <a:chExt cx="1052" cy="774"/>
          </a:xfrm>
          <a:solidFill>
            <a:srgbClr val="FFFFFF"/>
          </a:solidFill>
        </xdr:grpSpPr>
        <xdr:grpSp>
          <xdr:nvGrpSpPr>
            <xdr:cNvPr id="86" name="Group 437"/>
            <xdr:cNvGrpSpPr>
              <a:grpSpLocks/>
            </xdr:cNvGrpSpPr>
          </xdr:nvGrpSpPr>
          <xdr:grpSpPr>
            <a:xfrm flipV="1">
              <a:off x="1452" y="2948"/>
              <a:ext cx="468" cy="460"/>
              <a:chOff x="2014" y="2772"/>
              <a:chExt cx="468" cy="460"/>
            </a:xfrm>
            <a:solidFill>
              <a:srgbClr val="FFFFFF"/>
            </a:solidFill>
          </xdr:grpSpPr>
          <xdr:sp>
            <xdr:nvSpPr>
              <xdr:cNvPr id="87" name="AutoShape 438"/>
              <xdr:cNvSpPr>
                <a:spLocks/>
              </xdr:cNvSpPr>
            </xdr:nvSpPr>
            <xdr:spPr>
              <a:xfrm>
                <a:off x="2022" y="2780"/>
                <a:ext cx="456" cy="45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8" name="AutoShape 439"/>
              <xdr:cNvSpPr>
                <a:spLocks/>
              </xdr:cNvSpPr>
            </xdr:nvSpPr>
            <xdr:spPr>
              <a:xfrm>
                <a:off x="2022" y="3006"/>
                <a:ext cx="45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" name="AutoShape 440"/>
              <xdr:cNvSpPr>
                <a:spLocks/>
              </xdr:cNvSpPr>
            </xdr:nvSpPr>
            <xdr:spPr>
              <a:xfrm>
                <a:off x="2014" y="2772"/>
                <a:ext cx="468" cy="23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90" name="Group 441"/>
            <xdr:cNvGrpSpPr>
              <a:grpSpLocks/>
            </xdr:cNvGrpSpPr>
          </xdr:nvGrpSpPr>
          <xdr:grpSpPr>
            <a:xfrm>
              <a:off x="1458" y="2634"/>
              <a:ext cx="1046" cy="538"/>
              <a:chOff x="1458" y="2634"/>
              <a:chExt cx="1046" cy="538"/>
            </a:xfrm>
            <a:solidFill>
              <a:srgbClr val="FFFFFF"/>
            </a:solidFill>
          </xdr:grpSpPr>
          <xdr:grpSp>
            <xdr:nvGrpSpPr>
              <xdr:cNvPr id="91" name="Group 442"/>
              <xdr:cNvGrpSpPr>
                <a:grpSpLocks/>
              </xdr:cNvGrpSpPr>
            </xdr:nvGrpSpPr>
            <xdr:grpSpPr>
              <a:xfrm flipV="1">
                <a:off x="2036" y="2634"/>
                <a:ext cx="468" cy="460"/>
                <a:chOff x="2014" y="2772"/>
                <a:chExt cx="468" cy="460"/>
              </a:xfrm>
              <a:solidFill>
                <a:srgbClr val="FFFFFF"/>
              </a:solidFill>
            </xdr:grpSpPr>
            <xdr:sp>
              <xdr:nvSpPr>
                <xdr:cNvPr id="92" name="AutoShape 443"/>
                <xdr:cNvSpPr>
                  <a:spLocks/>
                </xdr:cNvSpPr>
              </xdr:nvSpPr>
              <xdr:spPr>
                <a:xfrm>
                  <a:off x="2022" y="2780"/>
                  <a:ext cx="456" cy="452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3" name="AutoShape 444"/>
                <xdr:cNvSpPr>
                  <a:spLocks/>
                </xdr:cNvSpPr>
              </xdr:nvSpPr>
              <xdr:spPr>
                <a:xfrm>
                  <a:off x="2022" y="3006"/>
                  <a:ext cx="45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4" name="AutoShape 445"/>
                <xdr:cNvSpPr>
                  <a:spLocks/>
                </xdr:cNvSpPr>
              </xdr:nvSpPr>
              <xdr:spPr>
                <a:xfrm>
                  <a:off x="2014" y="2772"/>
                  <a:ext cx="468" cy="23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95" name="AutoShape 446"/>
              <xdr:cNvSpPr>
                <a:spLocks/>
              </xdr:cNvSpPr>
            </xdr:nvSpPr>
            <xdr:spPr>
              <a:xfrm flipV="1">
                <a:off x="1916" y="2858"/>
                <a:ext cx="586" cy="31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" name="AutoShape 447"/>
              <xdr:cNvSpPr>
                <a:spLocks/>
              </xdr:cNvSpPr>
            </xdr:nvSpPr>
            <xdr:spPr>
              <a:xfrm flipV="1">
                <a:off x="1588" y="2654"/>
                <a:ext cx="586" cy="31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" name="AutoShape 448"/>
              <xdr:cNvSpPr>
                <a:spLocks/>
              </xdr:cNvSpPr>
            </xdr:nvSpPr>
            <xdr:spPr>
              <a:xfrm flipV="1">
                <a:off x="1458" y="2856"/>
                <a:ext cx="586" cy="31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98" name="AutoShape 449"/>
          <xdr:cNvSpPr>
            <a:spLocks/>
          </xdr:cNvSpPr>
        </xdr:nvSpPr>
        <xdr:spPr>
          <a:xfrm>
            <a:off x="3350" y="2076"/>
            <a:ext cx="4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450"/>
          <xdr:cNvSpPr>
            <a:spLocks/>
          </xdr:cNvSpPr>
        </xdr:nvSpPr>
        <xdr:spPr>
          <a:xfrm>
            <a:off x="3938" y="1760"/>
            <a:ext cx="4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152400</xdr:colOff>
      <xdr:row>40</xdr:row>
      <xdr:rowOff>19050</xdr:rowOff>
    </xdr:from>
    <xdr:to>
      <xdr:col>19</xdr:col>
      <xdr:colOff>381000</xdr:colOff>
      <xdr:row>42</xdr:row>
      <xdr:rowOff>123825</xdr:rowOff>
    </xdr:to>
    <xdr:grpSp>
      <xdr:nvGrpSpPr>
        <xdr:cNvPr id="100" name="Group 452"/>
        <xdr:cNvGrpSpPr>
          <a:grpSpLocks/>
        </xdr:cNvGrpSpPr>
      </xdr:nvGrpSpPr>
      <xdr:grpSpPr>
        <a:xfrm>
          <a:off x="6600825" y="8696325"/>
          <a:ext cx="781050" cy="514350"/>
          <a:chOff x="2895" y="1461"/>
          <a:chExt cx="489" cy="321"/>
        </a:xfrm>
        <a:solidFill>
          <a:srgbClr val="FFFFFF"/>
        </a:solidFill>
      </xdr:grpSpPr>
      <xdr:sp>
        <xdr:nvSpPr>
          <xdr:cNvPr id="101" name="AutoShape 453"/>
          <xdr:cNvSpPr>
            <a:spLocks/>
          </xdr:cNvSpPr>
        </xdr:nvSpPr>
        <xdr:spPr>
          <a:xfrm rot="1225406">
            <a:off x="3076" y="1500"/>
            <a:ext cx="153" cy="137"/>
          </a:xfrm>
          <a:custGeom>
            <a:pathLst>
              <a:path h="881" w="1175">
                <a:moveTo>
                  <a:pt x="352" y="208"/>
                </a:moveTo>
                <a:lnTo>
                  <a:pt x="350" y="208"/>
                </a:lnTo>
                <a:lnTo>
                  <a:pt x="344" y="209"/>
                </a:lnTo>
                <a:lnTo>
                  <a:pt x="336" y="213"/>
                </a:lnTo>
                <a:lnTo>
                  <a:pt x="325" y="221"/>
                </a:lnTo>
                <a:lnTo>
                  <a:pt x="319" y="225"/>
                </a:lnTo>
                <a:lnTo>
                  <a:pt x="312" y="227"/>
                </a:lnTo>
                <a:lnTo>
                  <a:pt x="304" y="230"/>
                </a:lnTo>
                <a:lnTo>
                  <a:pt x="296" y="236"/>
                </a:lnTo>
                <a:lnTo>
                  <a:pt x="289" y="240"/>
                </a:lnTo>
                <a:lnTo>
                  <a:pt x="281" y="246"/>
                </a:lnTo>
                <a:lnTo>
                  <a:pt x="274" y="249"/>
                </a:lnTo>
                <a:lnTo>
                  <a:pt x="266" y="255"/>
                </a:lnTo>
                <a:lnTo>
                  <a:pt x="258" y="261"/>
                </a:lnTo>
                <a:lnTo>
                  <a:pt x="249" y="265"/>
                </a:lnTo>
                <a:lnTo>
                  <a:pt x="241" y="270"/>
                </a:lnTo>
                <a:lnTo>
                  <a:pt x="234" y="276"/>
                </a:lnTo>
                <a:lnTo>
                  <a:pt x="226" y="280"/>
                </a:lnTo>
                <a:lnTo>
                  <a:pt x="218" y="287"/>
                </a:lnTo>
                <a:lnTo>
                  <a:pt x="211" y="291"/>
                </a:lnTo>
                <a:lnTo>
                  <a:pt x="205" y="299"/>
                </a:lnTo>
                <a:lnTo>
                  <a:pt x="194" y="308"/>
                </a:lnTo>
                <a:lnTo>
                  <a:pt x="186" y="318"/>
                </a:lnTo>
                <a:lnTo>
                  <a:pt x="179" y="327"/>
                </a:lnTo>
                <a:lnTo>
                  <a:pt x="177" y="339"/>
                </a:lnTo>
                <a:lnTo>
                  <a:pt x="175" y="341"/>
                </a:lnTo>
                <a:lnTo>
                  <a:pt x="173" y="346"/>
                </a:lnTo>
                <a:lnTo>
                  <a:pt x="169" y="352"/>
                </a:lnTo>
                <a:lnTo>
                  <a:pt x="165" y="360"/>
                </a:lnTo>
                <a:lnTo>
                  <a:pt x="160" y="365"/>
                </a:lnTo>
                <a:lnTo>
                  <a:pt x="156" y="373"/>
                </a:lnTo>
                <a:lnTo>
                  <a:pt x="150" y="381"/>
                </a:lnTo>
                <a:lnTo>
                  <a:pt x="144" y="390"/>
                </a:lnTo>
                <a:lnTo>
                  <a:pt x="139" y="398"/>
                </a:lnTo>
                <a:lnTo>
                  <a:pt x="131" y="407"/>
                </a:lnTo>
                <a:lnTo>
                  <a:pt x="125" y="415"/>
                </a:lnTo>
                <a:lnTo>
                  <a:pt x="118" y="424"/>
                </a:lnTo>
                <a:lnTo>
                  <a:pt x="110" y="434"/>
                </a:lnTo>
                <a:lnTo>
                  <a:pt x="103" y="443"/>
                </a:lnTo>
                <a:lnTo>
                  <a:pt x="95" y="453"/>
                </a:lnTo>
                <a:lnTo>
                  <a:pt x="87" y="462"/>
                </a:lnTo>
                <a:lnTo>
                  <a:pt x="80" y="470"/>
                </a:lnTo>
                <a:lnTo>
                  <a:pt x="72" y="479"/>
                </a:lnTo>
                <a:lnTo>
                  <a:pt x="63" y="487"/>
                </a:lnTo>
                <a:lnTo>
                  <a:pt x="57" y="497"/>
                </a:lnTo>
                <a:lnTo>
                  <a:pt x="49" y="502"/>
                </a:lnTo>
                <a:lnTo>
                  <a:pt x="44" y="510"/>
                </a:lnTo>
                <a:lnTo>
                  <a:pt x="36" y="517"/>
                </a:lnTo>
                <a:lnTo>
                  <a:pt x="32" y="525"/>
                </a:lnTo>
                <a:lnTo>
                  <a:pt x="21" y="535"/>
                </a:lnTo>
                <a:lnTo>
                  <a:pt x="13" y="544"/>
                </a:lnTo>
                <a:lnTo>
                  <a:pt x="8" y="550"/>
                </a:lnTo>
                <a:lnTo>
                  <a:pt x="8" y="552"/>
                </a:lnTo>
                <a:lnTo>
                  <a:pt x="0" y="881"/>
                </a:lnTo>
                <a:lnTo>
                  <a:pt x="642" y="656"/>
                </a:lnTo>
                <a:lnTo>
                  <a:pt x="1175" y="255"/>
                </a:lnTo>
                <a:lnTo>
                  <a:pt x="971" y="131"/>
                </a:lnTo>
                <a:lnTo>
                  <a:pt x="1102" y="38"/>
                </a:lnTo>
                <a:lnTo>
                  <a:pt x="867" y="0"/>
                </a:lnTo>
                <a:lnTo>
                  <a:pt x="352" y="208"/>
                </a:lnTo>
                <a:lnTo>
                  <a:pt x="352" y="208"/>
                </a:lnTo>
                <a:close/>
              </a:path>
            </a:pathLst>
          </a:custGeom>
          <a:solidFill>
            <a:srgbClr val="BF66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454"/>
          <xdr:cNvSpPr>
            <a:spLocks/>
          </xdr:cNvSpPr>
        </xdr:nvSpPr>
        <xdr:spPr>
          <a:xfrm rot="1225406">
            <a:off x="3151" y="1519"/>
            <a:ext cx="214" cy="200"/>
          </a:xfrm>
          <a:custGeom>
            <a:pathLst>
              <a:path h="1284" w="1637">
                <a:moveTo>
                  <a:pt x="0" y="1227"/>
                </a:moveTo>
                <a:lnTo>
                  <a:pt x="4" y="1227"/>
                </a:lnTo>
                <a:lnTo>
                  <a:pt x="12" y="1227"/>
                </a:lnTo>
                <a:lnTo>
                  <a:pt x="21" y="1227"/>
                </a:lnTo>
                <a:lnTo>
                  <a:pt x="29" y="1225"/>
                </a:lnTo>
                <a:lnTo>
                  <a:pt x="42" y="1225"/>
                </a:lnTo>
                <a:lnTo>
                  <a:pt x="48" y="1225"/>
                </a:lnTo>
                <a:lnTo>
                  <a:pt x="56" y="1225"/>
                </a:lnTo>
                <a:lnTo>
                  <a:pt x="61" y="1225"/>
                </a:lnTo>
                <a:lnTo>
                  <a:pt x="69" y="1225"/>
                </a:lnTo>
                <a:lnTo>
                  <a:pt x="75" y="1225"/>
                </a:lnTo>
                <a:lnTo>
                  <a:pt x="80" y="1223"/>
                </a:lnTo>
                <a:lnTo>
                  <a:pt x="88" y="1223"/>
                </a:lnTo>
                <a:lnTo>
                  <a:pt x="94" y="1223"/>
                </a:lnTo>
                <a:lnTo>
                  <a:pt x="99" y="1219"/>
                </a:lnTo>
                <a:lnTo>
                  <a:pt x="107" y="1219"/>
                </a:lnTo>
                <a:lnTo>
                  <a:pt x="113" y="1217"/>
                </a:lnTo>
                <a:lnTo>
                  <a:pt x="120" y="1217"/>
                </a:lnTo>
                <a:lnTo>
                  <a:pt x="130" y="1211"/>
                </a:lnTo>
                <a:lnTo>
                  <a:pt x="141" y="1206"/>
                </a:lnTo>
                <a:lnTo>
                  <a:pt x="149" y="1200"/>
                </a:lnTo>
                <a:lnTo>
                  <a:pt x="158" y="1194"/>
                </a:lnTo>
                <a:lnTo>
                  <a:pt x="162" y="1183"/>
                </a:lnTo>
                <a:lnTo>
                  <a:pt x="166" y="1175"/>
                </a:lnTo>
                <a:lnTo>
                  <a:pt x="170" y="1164"/>
                </a:lnTo>
                <a:lnTo>
                  <a:pt x="173" y="1153"/>
                </a:lnTo>
                <a:lnTo>
                  <a:pt x="175" y="1145"/>
                </a:lnTo>
                <a:lnTo>
                  <a:pt x="177" y="1139"/>
                </a:lnTo>
                <a:lnTo>
                  <a:pt x="179" y="1132"/>
                </a:lnTo>
                <a:lnTo>
                  <a:pt x="183" y="1126"/>
                </a:lnTo>
                <a:lnTo>
                  <a:pt x="185" y="1118"/>
                </a:lnTo>
                <a:lnTo>
                  <a:pt x="187" y="1111"/>
                </a:lnTo>
                <a:lnTo>
                  <a:pt x="189" y="1105"/>
                </a:lnTo>
                <a:lnTo>
                  <a:pt x="192" y="1097"/>
                </a:lnTo>
                <a:lnTo>
                  <a:pt x="194" y="1090"/>
                </a:lnTo>
                <a:lnTo>
                  <a:pt x="196" y="1084"/>
                </a:lnTo>
                <a:lnTo>
                  <a:pt x="200" y="1075"/>
                </a:lnTo>
                <a:lnTo>
                  <a:pt x="202" y="1069"/>
                </a:lnTo>
                <a:lnTo>
                  <a:pt x="204" y="1061"/>
                </a:lnTo>
                <a:lnTo>
                  <a:pt x="208" y="1056"/>
                </a:lnTo>
                <a:lnTo>
                  <a:pt x="211" y="1048"/>
                </a:lnTo>
                <a:lnTo>
                  <a:pt x="215" y="1040"/>
                </a:lnTo>
                <a:lnTo>
                  <a:pt x="219" y="1035"/>
                </a:lnTo>
                <a:lnTo>
                  <a:pt x="221" y="1027"/>
                </a:lnTo>
                <a:lnTo>
                  <a:pt x="225" y="1021"/>
                </a:lnTo>
                <a:lnTo>
                  <a:pt x="230" y="1016"/>
                </a:lnTo>
                <a:lnTo>
                  <a:pt x="232" y="1008"/>
                </a:lnTo>
                <a:lnTo>
                  <a:pt x="238" y="1002"/>
                </a:lnTo>
                <a:lnTo>
                  <a:pt x="244" y="997"/>
                </a:lnTo>
                <a:lnTo>
                  <a:pt x="249" y="993"/>
                </a:lnTo>
                <a:lnTo>
                  <a:pt x="257" y="981"/>
                </a:lnTo>
                <a:lnTo>
                  <a:pt x="267" y="972"/>
                </a:lnTo>
                <a:lnTo>
                  <a:pt x="276" y="960"/>
                </a:lnTo>
                <a:lnTo>
                  <a:pt x="287" y="953"/>
                </a:lnTo>
                <a:lnTo>
                  <a:pt x="297" y="943"/>
                </a:lnTo>
                <a:lnTo>
                  <a:pt x="306" y="936"/>
                </a:lnTo>
                <a:lnTo>
                  <a:pt x="314" y="932"/>
                </a:lnTo>
                <a:lnTo>
                  <a:pt x="318" y="928"/>
                </a:lnTo>
                <a:lnTo>
                  <a:pt x="325" y="926"/>
                </a:lnTo>
                <a:lnTo>
                  <a:pt x="333" y="924"/>
                </a:lnTo>
                <a:lnTo>
                  <a:pt x="339" y="921"/>
                </a:lnTo>
                <a:lnTo>
                  <a:pt x="344" y="917"/>
                </a:lnTo>
                <a:lnTo>
                  <a:pt x="350" y="915"/>
                </a:lnTo>
                <a:lnTo>
                  <a:pt x="358" y="913"/>
                </a:lnTo>
                <a:lnTo>
                  <a:pt x="365" y="911"/>
                </a:lnTo>
                <a:lnTo>
                  <a:pt x="373" y="911"/>
                </a:lnTo>
                <a:lnTo>
                  <a:pt x="381" y="911"/>
                </a:lnTo>
                <a:lnTo>
                  <a:pt x="390" y="911"/>
                </a:lnTo>
                <a:lnTo>
                  <a:pt x="400" y="909"/>
                </a:lnTo>
                <a:lnTo>
                  <a:pt x="409" y="909"/>
                </a:lnTo>
                <a:lnTo>
                  <a:pt x="419" y="909"/>
                </a:lnTo>
                <a:lnTo>
                  <a:pt x="430" y="911"/>
                </a:lnTo>
                <a:lnTo>
                  <a:pt x="440" y="911"/>
                </a:lnTo>
                <a:lnTo>
                  <a:pt x="453" y="913"/>
                </a:lnTo>
                <a:lnTo>
                  <a:pt x="457" y="913"/>
                </a:lnTo>
                <a:lnTo>
                  <a:pt x="462" y="915"/>
                </a:lnTo>
                <a:lnTo>
                  <a:pt x="470" y="917"/>
                </a:lnTo>
                <a:lnTo>
                  <a:pt x="478" y="919"/>
                </a:lnTo>
                <a:lnTo>
                  <a:pt x="489" y="919"/>
                </a:lnTo>
                <a:lnTo>
                  <a:pt x="500" y="921"/>
                </a:lnTo>
                <a:lnTo>
                  <a:pt x="510" y="922"/>
                </a:lnTo>
                <a:lnTo>
                  <a:pt x="521" y="924"/>
                </a:lnTo>
                <a:lnTo>
                  <a:pt x="531" y="924"/>
                </a:lnTo>
                <a:lnTo>
                  <a:pt x="540" y="926"/>
                </a:lnTo>
                <a:lnTo>
                  <a:pt x="550" y="926"/>
                </a:lnTo>
                <a:lnTo>
                  <a:pt x="559" y="926"/>
                </a:lnTo>
                <a:lnTo>
                  <a:pt x="567" y="926"/>
                </a:lnTo>
                <a:lnTo>
                  <a:pt x="574" y="926"/>
                </a:lnTo>
                <a:lnTo>
                  <a:pt x="582" y="926"/>
                </a:lnTo>
                <a:lnTo>
                  <a:pt x="590" y="926"/>
                </a:lnTo>
                <a:lnTo>
                  <a:pt x="595" y="924"/>
                </a:lnTo>
                <a:lnTo>
                  <a:pt x="603" y="924"/>
                </a:lnTo>
                <a:lnTo>
                  <a:pt x="607" y="922"/>
                </a:lnTo>
                <a:lnTo>
                  <a:pt x="614" y="922"/>
                </a:lnTo>
                <a:lnTo>
                  <a:pt x="624" y="917"/>
                </a:lnTo>
                <a:lnTo>
                  <a:pt x="635" y="913"/>
                </a:lnTo>
                <a:lnTo>
                  <a:pt x="643" y="907"/>
                </a:lnTo>
                <a:lnTo>
                  <a:pt x="654" y="903"/>
                </a:lnTo>
                <a:lnTo>
                  <a:pt x="662" y="896"/>
                </a:lnTo>
                <a:lnTo>
                  <a:pt x="671" y="890"/>
                </a:lnTo>
                <a:lnTo>
                  <a:pt x="679" y="884"/>
                </a:lnTo>
                <a:lnTo>
                  <a:pt x="690" y="877"/>
                </a:lnTo>
                <a:lnTo>
                  <a:pt x="607" y="852"/>
                </a:lnTo>
                <a:lnTo>
                  <a:pt x="557" y="757"/>
                </a:lnTo>
                <a:lnTo>
                  <a:pt x="590" y="662"/>
                </a:lnTo>
                <a:lnTo>
                  <a:pt x="675" y="628"/>
                </a:lnTo>
                <a:lnTo>
                  <a:pt x="694" y="580"/>
                </a:lnTo>
                <a:lnTo>
                  <a:pt x="689" y="573"/>
                </a:lnTo>
                <a:lnTo>
                  <a:pt x="681" y="563"/>
                </a:lnTo>
                <a:lnTo>
                  <a:pt x="675" y="554"/>
                </a:lnTo>
                <a:lnTo>
                  <a:pt x="671" y="548"/>
                </a:lnTo>
                <a:lnTo>
                  <a:pt x="670" y="540"/>
                </a:lnTo>
                <a:lnTo>
                  <a:pt x="666" y="535"/>
                </a:lnTo>
                <a:lnTo>
                  <a:pt x="666" y="527"/>
                </a:lnTo>
                <a:lnTo>
                  <a:pt x="664" y="519"/>
                </a:lnTo>
                <a:lnTo>
                  <a:pt x="666" y="512"/>
                </a:lnTo>
                <a:lnTo>
                  <a:pt x="666" y="506"/>
                </a:lnTo>
                <a:lnTo>
                  <a:pt x="671" y="498"/>
                </a:lnTo>
                <a:lnTo>
                  <a:pt x="671" y="491"/>
                </a:lnTo>
                <a:lnTo>
                  <a:pt x="671" y="485"/>
                </a:lnTo>
                <a:lnTo>
                  <a:pt x="670" y="478"/>
                </a:lnTo>
                <a:lnTo>
                  <a:pt x="664" y="476"/>
                </a:lnTo>
                <a:lnTo>
                  <a:pt x="658" y="472"/>
                </a:lnTo>
                <a:lnTo>
                  <a:pt x="651" y="468"/>
                </a:lnTo>
                <a:lnTo>
                  <a:pt x="641" y="466"/>
                </a:lnTo>
                <a:lnTo>
                  <a:pt x="633" y="464"/>
                </a:lnTo>
                <a:lnTo>
                  <a:pt x="624" y="462"/>
                </a:lnTo>
                <a:lnTo>
                  <a:pt x="614" y="462"/>
                </a:lnTo>
                <a:lnTo>
                  <a:pt x="584" y="462"/>
                </a:lnTo>
                <a:lnTo>
                  <a:pt x="601" y="417"/>
                </a:lnTo>
                <a:lnTo>
                  <a:pt x="546" y="381"/>
                </a:lnTo>
                <a:lnTo>
                  <a:pt x="555" y="375"/>
                </a:lnTo>
                <a:lnTo>
                  <a:pt x="565" y="369"/>
                </a:lnTo>
                <a:lnTo>
                  <a:pt x="576" y="363"/>
                </a:lnTo>
                <a:lnTo>
                  <a:pt x="588" y="354"/>
                </a:lnTo>
                <a:lnTo>
                  <a:pt x="599" y="348"/>
                </a:lnTo>
                <a:lnTo>
                  <a:pt x="607" y="341"/>
                </a:lnTo>
                <a:lnTo>
                  <a:pt x="612" y="335"/>
                </a:lnTo>
                <a:lnTo>
                  <a:pt x="618" y="325"/>
                </a:lnTo>
                <a:lnTo>
                  <a:pt x="628" y="322"/>
                </a:lnTo>
                <a:lnTo>
                  <a:pt x="633" y="320"/>
                </a:lnTo>
                <a:lnTo>
                  <a:pt x="639" y="320"/>
                </a:lnTo>
                <a:lnTo>
                  <a:pt x="647" y="320"/>
                </a:lnTo>
                <a:lnTo>
                  <a:pt x="658" y="322"/>
                </a:lnTo>
                <a:lnTo>
                  <a:pt x="666" y="320"/>
                </a:lnTo>
                <a:lnTo>
                  <a:pt x="675" y="316"/>
                </a:lnTo>
                <a:lnTo>
                  <a:pt x="683" y="310"/>
                </a:lnTo>
                <a:lnTo>
                  <a:pt x="690" y="306"/>
                </a:lnTo>
                <a:lnTo>
                  <a:pt x="696" y="295"/>
                </a:lnTo>
                <a:lnTo>
                  <a:pt x="702" y="285"/>
                </a:lnTo>
                <a:lnTo>
                  <a:pt x="706" y="274"/>
                </a:lnTo>
                <a:lnTo>
                  <a:pt x="708" y="265"/>
                </a:lnTo>
                <a:lnTo>
                  <a:pt x="709" y="257"/>
                </a:lnTo>
                <a:lnTo>
                  <a:pt x="721" y="257"/>
                </a:lnTo>
                <a:lnTo>
                  <a:pt x="727" y="259"/>
                </a:lnTo>
                <a:lnTo>
                  <a:pt x="732" y="263"/>
                </a:lnTo>
                <a:lnTo>
                  <a:pt x="742" y="266"/>
                </a:lnTo>
                <a:lnTo>
                  <a:pt x="749" y="272"/>
                </a:lnTo>
                <a:lnTo>
                  <a:pt x="757" y="276"/>
                </a:lnTo>
                <a:lnTo>
                  <a:pt x="766" y="282"/>
                </a:lnTo>
                <a:lnTo>
                  <a:pt x="774" y="285"/>
                </a:lnTo>
                <a:lnTo>
                  <a:pt x="784" y="291"/>
                </a:lnTo>
                <a:lnTo>
                  <a:pt x="791" y="295"/>
                </a:lnTo>
                <a:lnTo>
                  <a:pt x="799" y="299"/>
                </a:lnTo>
                <a:lnTo>
                  <a:pt x="806" y="301"/>
                </a:lnTo>
                <a:lnTo>
                  <a:pt x="814" y="303"/>
                </a:lnTo>
                <a:lnTo>
                  <a:pt x="823" y="301"/>
                </a:lnTo>
                <a:lnTo>
                  <a:pt x="835" y="301"/>
                </a:lnTo>
                <a:lnTo>
                  <a:pt x="844" y="301"/>
                </a:lnTo>
                <a:lnTo>
                  <a:pt x="854" y="303"/>
                </a:lnTo>
                <a:lnTo>
                  <a:pt x="861" y="303"/>
                </a:lnTo>
                <a:lnTo>
                  <a:pt x="871" y="306"/>
                </a:lnTo>
                <a:lnTo>
                  <a:pt x="879" y="310"/>
                </a:lnTo>
                <a:lnTo>
                  <a:pt x="888" y="316"/>
                </a:lnTo>
                <a:lnTo>
                  <a:pt x="892" y="320"/>
                </a:lnTo>
                <a:lnTo>
                  <a:pt x="896" y="325"/>
                </a:lnTo>
                <a:lnTo>
                  <a:pt x="901" y="333"/>
                </a:lnTo>
                <a:lnTo>
                  <a:pt x="907" y="344"/>
                </a:lnTo>
                <a:lnTo>
                  <a:pt x="913" y="354"/>
                </a:lnTo>
                <a:lnTo>
                  <a:pt x="919" y="365"/>
                </a:lnTo>
                <a:lnTo>
                  <a:pt x="922" y="371"/>
                </a:lnTo>
                <a:lnTo>
                  <a:pt x="924" y="379"/>
                </a:lnTo>
                <a:lnTo>
                  <a:pt x="928" y="384"/>
                </a:lnTo>
                <a:lnTo>
                  <a:pt x="932" y="390"/>
                </a:lnTo>
                <a:lnTo>
                  <a:pt x="936" y="401"/>
                </a:lnTo>
                <a:lnTo>
                  <a:pt x="941" y="413"/>
                </a:lnTo>
                <a:lnTo>
                  <a:pt x="945" y="422"/>
                </a:lnTo>
                <a:lnTo>
                  <a:pt x="951" y="434"/>
                </a:lnTo>
                <a:lnTo>
                  <a:pt x="953" y="439"/>
                </a:lnTo>
                <a:lnTo>
                  <a:pt x="957" y="447"/>
                </a:lnTo>
                <a:lnTo>
                  <a:pt x="958" y="451"/>
                </a:lnTo>
                <a:lnTo>
                  <a:pt x="960" y="453"/>
                </a:lnTo>
                <a:lnTo>
                  <a:pt x="1019" y="331"/>
                </a:lnTo>
                <a:lnTo>
                  <a:pt x="983" y="297"/>
                </a:lnTo>
                <a:lnTo>
                  <a:pt x="981" y="297"/>
                </a:lnTo>
                <a:lnTo>
                  <a:pt x="976" y="299"/>
                </a:lnTo>
                <a:lnTo>
                  <a:pt x="966" y="301"/>
                </a:lnTo>
                <a:lnTo>
                  <a:pt x="958" y="303"/>
                </a:lnTo>
                <a:lnTo>
                  <a:pt x="951" y="303"/>
                </a:lnTo>
                <a:lnTo>
                  <a:pt x="943" y="303"/>
                </a:lnTo>
                <a:lnTo>
                  <a:pt x="938" y="304"/>
                </a:lnTo>
                <a:lnTo>
                  <a:pt x="932" y="306"/>
                </a:lnTo>
                <a:lnTo>
                  <a:pt x="924" y="306"/>
                </a:lnTo>
                <a:lnTo>
                  <a:pt x="919" y="306"/>
                </a:lnTo>
                <a:lnTo>
                  <a:pt x="911" y="306"/>
                </a:lnTo>
                <a:lnTo>
                  <a:pt x="905" y="308"/>
                </a:lnTo>
                <a:lnTo>
                  <a:pt x="898" y="306"/>
                </a:lnTo>
                <a:lnTo>
                  <a:pt x="892" y="306"/>
                </a:lnTo>
                <a:lnTo>
                  <a:pt x="884" y="306"/>
                </a:lnTo>
                <a:lnTo>
                  <a:pt x="877" y="304"/>
                </a:lnTo>
                <a:lnTo>
                  <a:pt x="865" y="301"/>
                </a:lnTo>
                <a:lnTo>
                  <a:pt x="858" y="295"/>
                </a:lnTo>
                <a:lnTo>
                  <a:pt x="852" y="285"/>
                </a:lnTo>
                <a:lnTo>
                  <a:pt x="848" y="276"/>
                </a:lnTo>
                <a:lnTo>
                  <a:pt x="846" y="268"/>
                </a:lnTo>
                <a:lnTo>
                  <a:pt x="848" y="263"/>
                </a:lnTo>
                <a:lnTo>
                  <a:pt x="848" y="255"/>
                </a:lnTo>
                <a:lnTo>
                  <a:pt x="852" y="247"/>
                </a:lnTo>
                <a:lnTo>
                  <a:pt x="850" y="247"/>
                </a:lnTo>
                <a:lnTo>
                  <a:pt x="846" y="253"/>
                </a:lnTo>
                <a:lnTo>
                  <a:pt x="839" y="261"/>
                </a:lnTo>
                <a:lnTo>
                  <a:pt x="829" y="268"/>
                </a:lnTo>
                <a:lnTo>
                  <a:pt x="823" y="272"/>
                </a:lnTo>
                <a:lnTo>
                  <a:pt x="818" y="276"/>
                </a:lnTo>
                <a:lnTo>
                  <a:pt x="810" y="278"/>
                </a:lnTo>
                <a:lnTo>
                  <a:pt x="804" y="282"/>
                </a:lnTo>
                <a:lnTo>
                  <a:pt x="797" y="282"/>
                </a:lnTo>
                <a:lnTo>
                  <a:pt x="787" y="282"/>
                </a:lnTo>
                <a:lnTo>
                  <a:pt x="780" y="280"/>
                </a:lnTo>
                <a:lnTo>
                  <a:pt x="772" y="278"/>
                </a:lnTo>
                <a:lnTo>
                  <a:pt x="763" y="272"/>
                </a:lnTo>
                <a:lnTo>
                  <a:pt x="757" y="265"/>
                </a:lnTo>
                <a:lnTo>
                  <a:pt x="751" y="255"/>
                </a:lnTo>
                <a:lnTo>
                  <a:pt x="749" y="244"/>
                </a:lnTo>
                <a:lnTo>
                  <a:pt x="746" y="236"/>
                </a:lnTo>
                <a:lnTo>
                  <a:pt x="746" y="230"/>
                </a:lnTo>
                <a:lnTo>
                  <a:pt x="746" y="223"/>
                </a:lnTo>
                <a:lnTo>
                  <a:pt x="746" y="217"/>
                </a:lnTo>
                <a:lnTo>
                  <a:pt x="746" y="211"/>
                </a:lnTo>
                <a:lnTo>
                  <a:pt x="746" y="204"/>
                </a:lnTo>
                <a:lnTo>
                  <a:pt x="746" y="196"/>
                </a:lnTo>
                <a:lnTo>
                  <a:pt x="749" y="190"/>
                </a:lnTo>
                <a:lnTo>
                  <a:pt x="749" y="183"/>
                </a:lnTo>
                <a:lnTo>
                  <a:pt x="751" y="177"/>
                </a:lnTo>
                <a:lnTo>
                  <a:pt x="753" y="169"/>
                </a:lnTo>
                <a:lnTo>
                  <a:pt x="757" y="164"/>
                </a:lnTo>
                <a:lnTo>
                  <a:pt x="763" y="152"/>
                </a:lnTo>
                <a:lnTo>
                  <a:pt x="772" y="145"/>
                </a:lnTo>
                <a:lnTo>
                  <a:pt x="780" y="135"/>
                </a:lnTo>
                <a:lnTo>
                  <a:pt x="791" y="131"/>
                </a:lnTo>
                <a:lnTo>
                  <a:pt x="797" y="130"/>
                </a:lnTo>
                <a:lnTo>
                  <a:pt x="804" y="130"/>
                </a:lnTo>
                <a:lnTo>
                  <a:pt x="810" y="130"/>
                </a:lnTo>
                <a:lnTo>
                  <a:pt x="818" y="133"/>
                </a:lnTo>
                <a:lnTo>
                  <a:pt x="818" y="130"/>
                </a:lnTo>
                <a:lnTo>
                  <a:pt x="816" y="124"/>
                </a:lnTo>
                <a:lnTo>
                  <a:pt x="814" y="114"/>
                </a:lnTo>
                <a:lnTo>
                  <a:pt x="812" y="105"/>
                </a:lnTo>
                <a:lnTo>
                  <a:pt x="812" y="93"/>
                </a:lnTo>
                <a:lnTo>
                  <a:pt x="812" y="82"/>
                </a:lnTo>
                <a:lnTo>
                  <a:pt x="812" y="73"/>
                </a:lnTo>
                <a:lnTo>
                  <a:pt x="816" y="65"/>
                </a:lnTo>
                <a:lnTo>
                  <a:pt x="818" y="61"/>
                </a:lnTo>
                <a:lnTo>
                  <a:pt x="823" y="57"/>
                </a:lnTo>
                <a:lnTo>
                  <a:pt x="831" y="52"/>
                </a:lnTo>
                <a:lnTo>
                  <a:pt x="842" y="50"/>
                </a:lnTo>
                <a:lnTo>
                  <a:pt x="852" y="44"/>
                </a:lnTo>
                <a:lnTo>
                  <a:pt x="865" y="40"/>
                </a:lnTo>
                <a:lnTo>
                  <a:pt x="871" y="38"/>
                </a:lnTo>
                <a:lnTo>
                  <a:pt x="877" y="38"/>
                </a:lnTo>
                <a:lnTo>
                  <a:pt x="884" y="38"/>
                </a:lnTo>
                <a:lnTo>
                  <a:pt x="892" y="38"/>
                </a:lnTo>
                <a:lnTo>
                  <a:pt x="901" y="34"/>
                </a:lnTo>
                <a:lnTo>
                  <a:pt x="913" y="36"/>
                </a:lnTo>
                <a:lnTo>
                  <a:pt x="922" y="38"/>
                </a:lnTo>
                <a:lnTo>
                  <a:pt x="932" y="44"/>
                </a:lnTo>
                <a:lnTo>
                  <a:pt x="938" y="50"/>
                </a:lnTo>
                <a:lnTo>
                  <a:pt x="941" y="57"/>
                </a:lnTo>
                <a:lnTo>
                  <a:pt x="941" y="61"/>
                </a:lnTo>
                <a:lnTo>
                  <a:pt x="941" y="69"/>
                </a:lnTo>
                <a:lnTo>
                  <a:pt x="941" y="74"/>
                </a:lnTo>
                <a:lnTo>
                  <a:pt x="939" y="82"/>
                </a:lnTo>
                <a:lnTo>
                  <a:pt x="941" y="78"/>
                </a:lnTo>
                <a:lnTo>
                  <a:pt x="949" y="71"/>
                </a:lnTo>
                <a:lnTo>
                  <a:pt x="953" y="65"/>
                </a:lnTo>
                <a:lnTo>
                  <a:pt x="958" y="61"/>
                </a:lnTo>
                <a:lnTo>
                  <a:pt x="966" y="55"/>
                </a:lnTo>
                <a:lnTo>
                  <a:pt x="974" y="50"/>
                </a:lnTo>
                <a:lnTo>
                  <a:pt x="979" y="44"/>
                </a:lnTo>
                <a:lnTo>
                  <a:pt x="989" y="40"/>
                </a:lnTo>
                <a:lnTo>
                  <a:pt x="995" y="36"/>
                </a:lnTo>
                <a:lnTo>
                  <a:pt x="1004" y="34"/>
                </a:lnTo>
                <a:lnTo>
                  <a:pt x="1010" y="34"/>
                </a:lnTo>
                <a:lnTo>
                  <a:pt x="1019" y="36"/>
                </a:lnTo>
                <a:lnTo>
                  <a:pt x="1025" y="38"/>
                </a:lnTo>
                <a:lnTo>
                  <a:pt x="1033" y="46"/>
                </a:lnTo>
                <a:lnTo>
                  <a:pt x="1036" y="52"/>
                </a:lnTo>
                <a:lnTo>
                  <a:pt x="1040" y="57"/>
                </a:lnTo>
                <a:lnTo>
                  <a:pt x="1044" y="65"/>
                </a:lnTo>
                <a:lnTo>
                  <a:pt x="1050" y="74"/>
                </a:lnTo>
                <a:lnTo>
                  <a:pt x="1052" y="80"/>
                </a:lnTo>
                <a:lnTo>
                  <a:pt x="1055" y="88"/>
                </a:lnTo>
                <a:lnTo>
                  <a:pt x="1055" y="97"/>
                </a:lnTo>
                <a:lnTo>
                  <a:pt x="1057" y="105"/>
                </a:lnTo>
                <a:lnTo>
                  <a:pt x="1057" y="111"/>
                </a:lnTo>
                <a:lnTo>
                  <a:pt x="1057" y="116"/>
                </a:lnTo>
                <a:lnTo>
                  <a:pt x="1055" y="122"/>
                </a:lnTo>
                <a:lnTo>
                  <a:pt x="1055" y="130"/>
                </a:lnTo>
                <a:lnTo>
                  <a:pt x="1050" y="137"/>
                </a:lnTo>
                <a:lnTo>
                  <a:pt x="1040" y="143"/>
                </a:lnTo>
                <a:lnTo>
                  <a:pt x="1053" y="160"/>
                </a:lnTo>
                <a:lnTo>
                  <a:pt x="1053" y="158"/>
                </a:lnTo>
                <a:lnTo>
                  <a:pt x="1053" y="154"/>
                </a:lnTo>
                <a:lnTo>
                  <a:pt x="1053" y="150"/>
                </a:lnTo>
                <a:lnTo>
                  <a:pt x="1055" y="145"/>
                </a:lnTo>
                <a:lnTo>
                  <a:pt x="1055" y="135"/>
                </a:lnTo>
                <a:lnTo>
                  <a:pt x="1057" y="130"/>
                </a:lnTo>
                <a:lnTo>
                  <a:pt x="1059" y="120"/>
                </a:lnTo>
                <a:lnTo>
                  <a:pt x="1061" y="112"/>
                </a:lnTo>
                <a:lnTo>
                  <a:pt x="1063" y="103"/>
                </a:lnTo>
                <a:lnTo>
                  <a:pt x="1065" y="93"/>
                </a:lnTo>
                <a:lnTo>
                  <a:pt x="1067" y="86"/>
                </a:lnTo>
                <a:lnTo>
                  <a:pt x="1071" y="80"/>
                </a:lnTo>
                <a:lnTo>
                  <a:pt x="1072" y="73"/>
                </a:lnTo>
                <a:lnTo>
                  <a:pt x="1076" y="69"/>
                </a:lnTo>
                <a:lnTo>
                  <a:pt x="1080" y="63"/>
                </a:lnTo>
                <a:lnTo>
                  <a:pt x="1082" y="63"/>
                </a:lnTo>
                <a:lnTo>
                  <a:pt x="1088" y="65"/>
                </a:lnTo>
                <a:lnTo>
                  <a:pt x="1091" y="71"/>
                </a:lnTo>
                <a:lnTo>
                  <a:pt x="1093" y="74"/>
                </a:lnTo>
                <a:lnTo>
                  <a:pt x="1097" y="82"/>
                </a:lnTo>
                <a:lnTo>
                  <a:pt x="1097" y="88"/>
                </a:lnTo>
                <a:lnTo>
                  <a:pt x="1101" y="97"/>
                </a:lnTo>
                <a:lnTo>
                  <a:pt x="1101" y="103"/>
                </a:lnTo>
                <a:lnTo>
                  <a:pt x="1103" y="111"/>
                </a:lnTo>
                <a:lnTo>
                  <a:pt x="1105" y="116"/>
                </a:lnTo>
                <a:lnTo>
                  <a:pt x="1107" y="124"/>
                </a:lnTo>
                <a:lnTo>
                  <a:pt x="1107" y="130"/>
                </a:lnTo>
                <a:lnTo>
                  <a:pt x="1110" y="137"/>
                </a:lnTo>
                <a:lnTo>
                  <a:pt x="1110" y="143"/>
                </a:lnTo>
                <a:lnTo>
                  <a:pt x="1112" y="147"/>
                </a:lnTo>
                <a:lnTo>
                  <a:pt x="1112" y="150"/>
                </a:lnTo>
                <a:lnTo>
                  <a:pt x="1112" y="156"/>
                </a:lnTo>
                <a:lnTo>
                  <a:pt x="1112" y="162"/>
                </a:lnTo>
                <a:lnTo>
                  <a:pt x="1114" y="169"/>
                </a:lnTo>
                <a:lnTo>
                  <a:pt x="1114" y="177"/>
                </a:lnTo>
                <a:lnTo>
                  <a:pt x="1114" y="187"/>
                </a:lnTo>
                <a:lnTo>
                  <a:pt x="1114" y="194"/>
                </a:lnTo>
                <a:lnTo>
                  <a:pt x="1116" y="204"/>
                </a:lnTo>
                <a:lnTo>
                  <a:pt x="1116" y="211"/>
                </a:lnTo>
                <a:lnTo>
                  <a:pt x="1116" y="219"/>
                </a:lnTo>
                <a:lnTo>
                  <a:pt x="1116" y="227"/>
                </a:lnTo>
                <a:lnTo>
                  <a:pt x="1116" y="234"/>
                </a:lnTo>
                <a:lnTo>
                  <a:pt x="1116" y="244"/>
                </a:lnTo>
                <a:lnTo>
                  <a:pt x="1116" y="247"/>
                </a:lnTo>
                <a:lnTo>
                  <a:pt x="1150" y="240"/>
                </a:lnTo>
                <a:lnTo>
                  <a:pt x="1168" y="217"/>
                </a:lnTo>
                <a:lnTo>
                  <a:pt x="1168" y="213"/>
                </a:lnTo>
                <a:lnTo>
                  <a:pt x="1168" y="208"/>
                </a:lnTo>
                <a:lnTo>
                  <a:pt x="1171" y="200"/>
                </a:lnTo>
                <a:lnTo>
                  <a:pt x="1173" y="190"/>
                </a:lnTo>
                <a:lnTo>
                  <a:pt x="1175" y="183"/>
                </a:lnTo>
                <a:lnTo>
                  <a:pt x="1177" y="177"/>
                </a:lnTo>
                <a:lnTo>
                  <a:pt x="1179" y="169"/>
                </a:lnTo>
                <a:lnTo>
                  <a:pt x="1183" y="164"/>
                </a:lnTo>
                <a:lnTo>
                  <a:pt x="1185" y="156"/>
                </a:lnTo>
                <a:lnTo>
                  <a:pt x="1187" y="150"/>
                </a:lnTo>
                <a:lnTo>
                  <a:pt x="1190" y="141"/>
                </a:lnTo>
                <a:lnTo>
                  <a:pt x="1194" y="135"/>
                </a:lnTo>
                <a:lnTo>
                  <a:pt x="1196" y="126"/>
                </a:lnTo>
                <a:lnTo>
                  <a:pt x="1200" y="118"/>
                </a:lnTo>
                <a:lnTo>
                  <a:pt x="1202" y="111"/>
                </a:lnTo>
                <a:lnTo>
                  <a:pt x="1206" y="103"/>
                </a:lnTo>
                <a:lnTo>
                  <a:pt x="1209" y="95"/>
                </a:lnTo>
                <a:lnTo>
                  <a:pt x="1213" y="88"/>
                </a:lnTo>
                <a:lnTo>
                  <a:pt x="1217" y="80"/>
                </a:lnTo>
                <a:lnTo>
                  <a:pt x="1221" y="74"/>
                </a:lnTo>
                <a:lnTo>
                  <a:pt x="1225" y="69"/>
                </a:lnTo>
                <a:lnTo>
                  <a:pt x="1226" y="61"/>
                </a:lnTo>
                <a:lnTo>
                  <a:pt x="1230" y="55"/>
                </a:lnTo>
                <a:lnTo>
                  <a:pt x="1236" y="52"/>
                </a:lnTo>
                <a:lnTo>
                  <a:pt x="1242" y="44"/>
                </a:lnTo>
                <a:lnTo>
                  <a:pt x="1251" y="38"/>
                </a:lnTo>
                <a:lnTo>
                  <a:pt x="1257" y="34"/>
                </a:lnTo>
                <a:lnTo>
                  <a:pt x="1261" y="34"/>
                </a:lnTo>
                <a:lnTo>
                  <a:pt x="1264" y="34"/>
                </a:lnTo>
                <a:lnTo>
                  <a:pt x="1268" y="40"/>
                </a:lnTo>
                <a:lnTo>
                  <a:pt x="1270" y="44"/>
                </a:lnTo>
                <a:lnTo>
                  <a:pt x="1272" y="50"/>
                </a:lnTo>
                <a:lnTo>
                  <a:pt x="1274" y="55"/>
                </a:lnTo>
                <a:lnTo>
                  <a:pt x="1274" y="61"/>
                </a:lnTo>
                <a:lnTo>
                  <a:pt x="1276" y="69"/>
                </a:lnTo>
                <a:lnTo>
                  <a:pt x="1282" y="71"/>
                </a:lnTo>
                <a:lnTo>
                  <a:pt x="1285" y="69"/>
                </a:lnTo>
                <a:lnTo>
                  <a:pt x="1289" y="65"/>
                </a:lnTo>
                <a:lnTo>
                  <a:pt x="1297" y="59"/>
                </a:lnTo>
                <a:lnTo>
                  <a:pt x="1304" y="50"/>
                </a:lnTo>
                <a:lnTo>
                  <a:pt x="1308" y="42"/>
                </a:lnTo>
                <a:lnTo>
                  <a:pt x="1314" y="36"/>
                </a:lnTo>
                <a:lnTo>
                  <a:pt x="1318" y="31"/>
                </a:lnTo>
                <a:lnTo>
                  <a:pt x="1321" y="27"/>
                </a:lnTo>
                <a:lnTo>
                  <a:pt x="1329" y="19"/>
                </a:lnTo>
                <a:lnTo>
                  <a:pt x="1337" y="14"/>
                </a:lnTo>
                <a:lnTo>
                  <a:pt x="1348" y="4"/>
                </a:lnTo>
                <a:lnTo>
                  <a:pt x="1358" y="0"/>
                </a:lnTo>
                <a:lnTo>
                  <a:pt x="1363" y="0"/>
                </a:lnTo>
                <a:lnTo>
                  <a:pt x="1369" y="4"/>
                </a:lnTo>
                <a:lnTo>
                  <a:pt x="1371" y="10"/>
                </a:lnTo>
                <a:lnTo>
                  <a:pt x="1375" y="19"/>
                </a:lnTo>
                <a:lnTo>
                  <a:pt x="1375" y="27"/>
                </a:lnTo>
                <a:lnTo>
                  <a:pt x="1375" y="34"/>
                </a:lnTo>
                <a:lnTo>
                  <a:pt x="1377" y="38"/>
                </a:lnTo>
                <a:lnTo>
                  <a:pt x="1382" y="44"/>
                </a:lnTo>
                <a:lnTo>
                  <a:pt x="1388" y="44"/>
                </a:lnTo>
                <a:lnTo>
                  <a:pt x="1399" y="42"/>
                </a:lnTo>
                <a:lnTo>
                  <a:pt x="1405" y="40"/>
                </a:lnTo>
                <a:lnTo>
                  <a:pt x="1411" y="38"/>
                </a:lnTo>
                <a:lnTo>
                  <a:pt x="1418" y="33"/>
                </a:lnTo>
                <a:lnTo>
                  <a:pt x="1428" y="29"/>
                </a:lnTo>
                <a:lnTo>
                  <a:pt x="1436" y="23"/>
                </a:lnTo>
                <a:lnTo>
                  <a:pt x="1447" y="21"/>
                </a:lnTo>
                <a:lnTo>
                  <a:pt x="1456" y="19"/>
                </a:lnTo>
                <a:lnTo>
                  <a:pt x="1468" y="17"/>
                </a:lnTo>
                <a:lnTo>
                  <a:pt x="1477" y="15"/>
                </a:lnTo>
                <a:lnTo>
                  <a:pt x="1491" y="14"/>
                </a:lnTo>
                <a:lnTo>
                  <a:pt x="1500" y="14"/>
                </a:lnTo>
                <a:lnTo>
                  <a:pt x="1513" y="15"/>
                </a:lnTo>
                <a:lnTo>
                  <a:pt x="1521" y="15"/>
                </a:lnTo>
                <a:lnTo>
                  <a:pt x="1532" y="15"/>
                </a:lnTo>
                <a:lnTo>
                  <a:pt x="1540" y="15"/>
                </a:lnTo>
                <a:lnTo>
                  <a:pt x="1550" y="17"/>
                </a:lnTo>
                <a:lnTo>
                  <a:pt x="1555" y="17"/>
                </a:lnTo>
                <a:lnTo>
                  <a:pt x="1561" y="19"/>
                </a:lnTo>
                <a:lnTo>
                  <a:pt x="1563" y="19"/>
                </a:lnTo>
                <a:lnTo>
                  <a:pt x="1565" y="19"/>
                </a:lnTo>
                <a:lnTo>
                  <a:pt x="1546" y="46"/>
                </a:lnTo>
                <a:lnTo>
                  <a:pt x="1637" y="90"/>
                </a:lnTo>
                <a:lnTo>
                  <a:pt x="1565" y="133"/>
                </a:lnTo>
                <a:lnTo>
                  <a:pt x="1553" y="221"/>
                </a:lnTo>
                <a:lnTo>
                  <a:pt x="1432" y="209"/>
                </a:lnTo>
                <a:lnTo>
                  <a:pt x="1466" y="253"/>
                </a:lnTo>
                <a:lnTo>
                  <a:pt x="1428" y="272"/>
                </a:lnTo>
                <a:lnTo>
                  <a:pt x="1430" y="272"/>
                </a:lnTo>
                <a:lnTo>
                  <a:pt x="1437" y="274"/>
                </a:lnTo>
                <a:lnTo>
                  <a:pt x="1443" y="278"/>
                </a:lnTo>
                <a:lnTo>
                  <a:pt x="1449" y="280"/>
                </a:lnTo>
                <a:lnTo>
                  <a:pt x="1456" y="285"/>
                </a:lnTo>
                <a:lnTo>
                  <a:pt x="1462" y="291"/>
                </a:lnTo>
                <a:lnTo>
                  <a:pt x="1470" y="297"/>
                </a:lnTo>
                <a:lnTo>
                  <a:pt x="1474" y="306"/>
                </a:lnTo>
                <a:lnTo>
                  <a:pt x="1479" y="314"/>
                </a:lnTo>
                <a:lnTo>
                  <a:pt x="1485" y="325"/>
                </a:lnTo>
                <a:lnTo>
                  <a:pt x="1487" y="331"/>
                </a:lnTo>
                <a:lnTo>
                  <a:pt x="1489" y="337"/>
                </a:lnTo>
                <a:lnTo>
                  <a:pt x="1491" y="344"/>
                </a:lnTo>
                <a:lnTo>
                  <a:pt x="1493" y="352"/>
                </a:lnTo>
                <a:lnTo>
                  <a:pt x="1494" y="360"/>
                </a:lnTo>
                <a:lnTo>
                  <a:pt x="1494" y="367"/>
                </a:lnTo>
                <a:lnTo>
                  <a:pt x="1498" y="388"/>
                </a:lnTo>
                <a:lnTo>
                  <a:pt x="1508" y="394"/>
                </a:lnTo>
                <a:lnTo>
                  <a:pt x="1512" y="398"/>
                </a:lnTo>
                <a:lnTo>
                  <a:pt x="1519" y="403"/>
                </a:lnTo>
                <a:lnTo>
                  <a:pt x="1525" y="409"/>
                </a:lnTo>
                <a:lnTo>
                  <a:pt x="1532" y="417"/>
                </a:lnTo>
                <a:lnTo>
                  <a:pt x="1538" y="422"/>
                </a:lnTo>
                <a:lnTo>
                  <a:pt x="1546" y="428"/>
                </a:lnTo>
                <a:lnTo>
                  <a:pt x="1551" y="434"/>
                </a:lnTo>
                <a:lnTo>
                  <a:pt x="1557" y="439"/>
                </a:lnTo>
                <a:lnTo>
                  <a:pt x="1561" y="445"/>
                </a:lnTo>
                <a:lnTo>
                  <a:pt x="1567" y="451"/>
                </a:lnTo>
                <a:lnTo>
                  <a:pt x="1567" y="457"/>
                </a:lnTo>
                <a:lnTo>
                  <a:pt x="1569" y="462"/>
                </a:lnTo>
                <a:lnTo>
                  <a:pt x="1565" y="468"/>
                </a:lnTo>
                <a:lnTo>
                  <a:pt x="1563" y="476"/>
                </a:lnTo>
                <a:lnTo>
                  <a:pt x="1559" y="481"/>
                </a:lnTo>
                <a:lnTo>
                  <a:pt x="1557" y="489"/>
                </a:lnTo>
                <a:lnTo>
                  <a:pt x="1553" y="495"/>
                </a:lnTo>
                <a:lnTo>
                  <a:pt x="1551" y="502"/>
                </a:lnTo>
                <a:lnTo>
                  <a:pt x="1551" y="510"/>
                </a:lnTo>
                <a:lnTo>
                  <a:pt x="1553" y="516"/>
                </a:lnTo>
                <a:lnTo>
                  <a:pt x="1553" y="517"/>
                </a:lnTo>
                <a:lnTo>
                  <a:pt x="1555" y="523"/>
                </a:lnTo>
                <a:lnTo>
                  <a:pt x="1557" y="529"/>
                </a:lnTo>
                <a:lnTo>
                  <a:pt x="1561" y="536"/>
                </a:lnTo>
                <a:lnTo>
                  <a:pt x="1561" y="542"/>
                </a:lnTo>
                <a:lnTo>
                  <a:pt x="1563" y="552"/>
                </a:lnTo>
                <a:lnTo>
                  <a:pt x="1565" y="559"/>
                </a:lnTo>
                <a:lnTo>
                  <a:pt x="1567" y="567"/>
                </a:lnTo>
                <a:lnTo>
                  <a:pt x="1567" y="576"/>
                </a:lnTo>
                <a:lnTo>
                  <a:pt x="1569" y="584"/>
                </a:lnTo>
                <a:lnTo>
                  <a:pt x="1569" y="590"/>
                </a:lnTo>
                <a:lnTo>
                  <a:pt x="1569" y="597"/>
                </a:lnTo>
                <a:lnTo>
                  <a:pt x="1567" y="607"/>
                </a:lnTo>
                <a:lnTo>
                  <a:pt x="1561" y="611"/>
                </a:lnTo>
                <a:lnTo>
                  <a:pt x="1551" y="609"/>
                </a:lnTo>
                <a:lnTo>
                  <a:pt x="1544" y="607"/>
                </a:lnTo>
                <a:lnTo>
                  <a:pt x="1538" y="605"/>
                </a:lnTo>
                <a:lnTo>
                  <a:pt x="1531" y="601"/>
                </a:lnTo>
                <a:lnTo>
                  <a:pt x="1521" y="599"/>
                </a:lnTo>
                <a:lnTo>
                  <a:pt x="1513" y="595"/>
                </a:lnTo>
                <a:lnTo>
                  <a:pt x="1508" y="594"/>
                </a:lnTo>
                <a:lnTo>
                  <a:pt x="1500" y="590"/>
                </a:lnTo>
                <a:lnTo>
                  <a:pt x="1491" y="588"/>
                </a:lnTo>
                <a:lnTo>
                  <a:pt x="1485" y="584"/>
                </a:lnTo>
                <a:lnTo>
                  <a:pt x="1477" y="584"/>
                </a:lnTo>
                <a:lnTo>
                  <a:pt x="1466" y="582"/>
                </a:lnTo>
                <a:lnTo>
                  <a:pt x="1460" y="588"/>
                </a:lnTo>
                <a:lnTo>
                  <a:pt x="1455" y="594"/>
                </a:lnTo>
                <a:lnTo>
                  <a:pt x="1449" y="599"/>
                </a:lnTo>
                <a:lnTo>
                  <a:pt x="1441" y="603"/>
                </a:lnTo>
                <a:lnTo>
                  <a:pt x="1434" y="607"/>
                </a:lnTo>
                <a:lnTo>
                  <a:pt x="1428" y="605"/>
                </a:lnTo>
                <a:lnTo>
                  <a:pt x="1424" y="605"/>
                </a:lnTo>
                <a:lnTo>
                  <a:pt x="1418" y="601"/>
                </a:lnTo>
                <a:lnTo>
                  <a:pt x="1413" y="599"/>
                </a:lnTo>
                <a:lnTo>
                  <a:pt x="1405" y="595"/>
                </a:lnTo>
                <a:lnTo>
                  <a:pt x="1399" y="590"/>
                </a:lnTo>
                <a:lnTo>
                  <a:pt x="1392" y="582"/>
                </a:lnTo>
                <a:lnTo>
                  <a:pt x="1386" y="573"/>
                </a:lnTo>
                <a:lnTo>
                  <a:pt x="1365" y="607"/>
                </a:lnTo>
                <a:lnTo>
                  <a:pt x="1318" y="590"/>
                </a:lnTo>
                <a:lnTo>
                  <a:pt x="1325" y="595"/>
                </a:lnTo>
                <a:lnTo>
                  <a:pt x="1329" y="601"/>
                </a:lnTo>
                <a:lnTo>
                  <a:pt x="1335" y="607"/>
                </a:lnTo>
                <a:lnTo>
                  <a:pt x="1342" y="614"/>
                </a:lnTo>
                <a:lnTo>
                  <a:pt x="1350" y="624"/>
                </a:lnTo>
                <a:lnTo>
                  <a:pt x="1356" y="630"/>
                </a:lnTo>
                <a:lnTo>
                  <a:pt x="1363" y="639"/>
                </a:lnTo>
                <a:lnTo>
                  <a:pt x="1369" y="649"/>
                </a:lnTo>
                <a:lnTo>
                  <a:pt x="1377" y="660"/>
                </a:lnTo>
                <a:lnTo>
                  <a:pt x="1382" y="670"/>
                </a:lnTo>
                <a:lnTo>
                  <a:pt x="1388" y="679"/>
                </a:lnTo>
                <a:lnTo>
                  <a:pt x="1394" y="690"/>
                </a:lnTo>
                <a:lnTo>
                  <a:pt x="1397" y="702"/>
                </a:lnTo>
                <a:lnTo>
                  <a:pt x="1399" y="709"/>
                </a:lnTo>
                <a:lnTo>
                  <a:pt x="1403" y="721"/>
                </a:lnTo>
                <a:lnTo>
                  <a:pt x="1407" y="729"/>
                </a:lnTo>
                <a:lnTo>
                  <a:pt x="1411" y="740"/>
                </a:lnTo>
                <a:lnTo>
                  <a:pt x="1415" y="748"/>
                </a:lnTo>
                <a:lnTo>
                  <a:pt x="1418" y="755"/>
                </a:lnTo>
                <a:lnTo>
                  <a:pt x="1422" y="763"/>
                </a:lnTo>
                <a:lnTo>
                  <a:pt x="1426" y="772"/>
                </a:lnTo>
                <a:lnTo>
                  <a:pt x="1430" y="780"/>
                </a:lnTo>
                <a:lnTo>
                  <a:pt x="1432" y="787"/>
                </a:lnTo>
                <a:lnTo>
                  <a:pt x="1434" y="793"/>
                </a:lnTo>
                <a:lnTo>
                  <a:pt x="1436" y="801"/>
                </a:lnTo>
                <a:lnTo>
                  <a:pt x="1436" y="808"/>
                </a:lnTo>
                <a:lnTo>
                  <a:pt x="1437" y="816"/>
                </a:lnTo>
                <a:lnTo>
                  <a:pt x="1436" y="824"/>
                </a:lnTo>
                <a:lnTo>
                  <a:pt x="1436" y="833"/>
                </a:lnTo>
                <a:lnTo>
                  <a:pt x="1432" y="839"/>
                </a:lnTo>
                <a:lnTo>
                  <a:pt x="1430" y="846"/>
                </a:lnTo>
                <a:lnTo>
                  <a:pt x="1426" y="854"/>
                </a:lnTo>
                <a:lnTo>
                  <a:pt x="1426" y="862"/>
                </a:lnTo>
                <a:lnTo>
                  <a:pt x="1422" y="867"/>
                </a:lnTo>
                <a:lnTo>
                  <a:pt x="1420" y="875"/>
                </a:lnTo>
                <a:lnTo>
                  <a:pt x="1418" y="881"/>
                </a:lnTo>
                <a:lnTo>
                  <a:pt x="1417" y="886"/>
                </a:lnTo>
                <a:lnTo>
                  <a:pt x="1407" y="894"/>
                </a:lnTo>
                <a:lnTo>
                  <a:pt x="1396" y="902"/>
                </a:lnTo>
                <a:lnTo>
                  <a:pt x="1388" y="903"/>
                </a:lnTo>
                <a:lnTo>
                  <a:pt x="1380" y="905"/>
                </a:lnTo>
                <a:lnTo>
                  <a:pt x="1371" y="907"/>
                </a:lnTo>
                <a:lnTo>
                  <a:pt x="1361" y="907"/>
                </a:lnTo>
                <a:lnTo>
                  <a:pt x="1354" y="907"/>
                </a:lnTo>
                <a:lnTo>
                  <a:pt x="1348" y="907"/>
                </a:lnTo>
                <a:lnTo>
                  <a:pt x="1340" y="907"/>
                </a:lnTo>
                <a:lnTo>
                  <a:pt x="1335" y="909"/>
                </a:lnTo>
                <a:lnTo>
                  <a:pt x="1327" y="909"/>
                </a:lnTo>
                <a:lnTo>
                  <a:pt x="1320" y="911"/>
                </a:lnTo>
                <a:lnTo>
                  <a:pt x="1310" y="911"/>
                </a:lnTo>
                <a:lnTo>
                  <a:pt x="1302" y="913"/>
                </a:lnTo>
                <a:lnTo>
                  <a:pt x="1293" y="913"/>
                </a:lnTo>
                <a:lnTo>
                  <a:pt x="1285" y="917"/>
                </a:lnTo>
                <a:lnTo>
                  <a:pt x="1276" y="917"/>
                </a:lnTo>
                <a:lnTo>
                  <a:pt x="1266" y="919"/>
                </a:lnTo>
                <a:lnTo>
                  <a:pt x="1257" y="921"/>
                </a:lnTo>
                <a:lnTo>
                  <a:pt x="1247" y="922"/>
                </a:lnTo>
                <a:lnTo>
                  <a:pt x="1238" y="924"/>
                </a:lnTo>
                <a:lnTo>
                  <a:pt x="1230" y="926"/>
                </a:lnTo>
                <a:lnTo>
                  <a:pt x="1219" y="926"/>
                </a:lnTo>
                <a:lnTo>
                  <a:pt x="1211" y="928"/>
                </a:lnTo>
                <a:lnTo>
                  <a:pt x="1202" y="930"/>
                </a:lnTo>
                <a:lnTo>
                  <a:pt x="1192" y="932"/>
                </a:lnTo>
                <a:lnTo>
                  <a:pt x="1183" y="932"/>
                </a:lnTo>
                <a:lnTo>
                  <a:pt x="1173" y="936"/>
                </a:lnTo>
                <a:lnTo>
                  <a:pt x="1166" y="936"/>
                </a:lnTo>
                <a:lnTo>
                  <a:pt x="1158" y="938"/>
                </a:lnTo>
                <a:lnTo>
                  <a:pt x="1148" y="938"/>
                </a:lnTo>
                <a:lnTo>
                  <a:pt x="1141" y="941"/>
                </a:lnTo>
                <a:lnTo>
                  <a:pt x="1133" y="941"/>
                </a:lnTo>
                <a:lnTo>
                  <a:pt x="1128" y="943"/>
                </a:lnTo>
                <a:lnTo>
                  <a:pt x="1120" y="943"/>
                </a:lnTo>
                <a:lnTo>
                  <a:pt x="1112" y="943"/>
                </a:lnTo>
                <a:lnTo>
                  <a:pt x="1107" y="943"/>
                </a:lnTo>
                <a:lnTo>
                  <a:pt x="1105" y="945"/>
                </a:lnTo>
                <a:lnTo>
                  <a:pt x="1097" y="943"/>
                </a:lnTo>
                <a:lnTo>
                  <a:pt x="1091" y="943"/>
                </a:lnTo>
                <a:lnTo>
                  <a:pt x="1082" y="943"/>
                </a:lnTo>
                <a:lnTo>
                  <a:pt x="1074" y="943"/>
                </a:lnTo>
                <a:lnTo>
                  <a:pt x="1063" y="941"/>
                </a:lnTo>
                <a:lnTo>
                  <a:pt x="1052" y="941"/>
                </a:lnTo>
                <a:lnTo>
                  <a:pt x="1040" y="940"/>
                </a:lnTo>
                <a:lnTo>
                  <a:pt x="1029" y="940"/>
                </a:lnTo>
                <a:lnTo>
                  <a:pt x="1021" y="938"/>
                </a:lnTo>
                <a:lnTo>
                  <a:pt x="1014" y="938"/>
                </a:lnTo>
                <a:lnTo>
                  <a:pt x="1008" y="936"/>
                </a:lnTo>
                <a:lnTo>
                  <a:pt x="1000" y="936"/>
                </a:lnTo>
                <a:lnTo>
                  <a:pt x="993" y="936"/>
                </a:lnTo>
                <a:lnTo>
                  <a:pt x="985" y="934"/>
                </a:lnTo>
                <a:lnTo>
                  <a:pt x="979" y="934"/>
                </a:lnTo>
                <a:lnTo>
                  <a:pt x="972" y="934"/>
                </a:lnTo>
                <a:lnTo>
                  <a:pt x="964" y="932"/>
                </a:lnTo>
                <a:lnTo>
                  <a:pt x="957" y="932"/>
                </a:lnTo>
                <a:lnTo>
                  <a:pt x="949" y="930"/>
                </a:lnTo>
                <a:lnTo>
                  <a:pt x="941" y="930"/>
                </a:lnTo>
                <a:lnTo>
                  <a:pt x="934" y="930"/>
                </a:lnTo>
                <a:lnTo>
                  <a:pt x="926" y="928"/>
                </a:lnTo>
                <a:lnTo>
                  <a:pt x="919" y="928"/>
                </a:lnTo>
                <a:lnTo>
                  <a:pt x="913" y="928"/>
                </a:lnTo>
                <a:lnTo>
                  <a:pt x="905" y="926"/>
                </a:lnTo>
                <a:lnTo>
                  <a:pt x="896" y="926"/>
                </a:lnTo>
                <a:lnTo>
                  <a:pt x="888" y="924"/>
                </a:lnTo>
                <a:lnTo>
                  <a:pt x="882" y="924"/>
                </a:lnTo>
                <a:lnTo>
                  <a:pt x="875" y="924"/>
                </a:lnTo>
                <a:lnTo>
                  <a:pt x="867" y="922"/>
                </a:lnTo>
                <a:lnTo>
                  <a:pt x="860" y="922"/>
                </a:lnTo>
                <a:lnTo>
                  <a:pt x="854" y="922"/>
                </a:lnTo>
                <a:lnTo>
                  <a:pt x="846" y="921"/>
                </a:lnTo>
                <a:lnTo>
                  <a:pt x="841" y="919"/>
                </a:lnTo>
                <a:lnTo>
                  <a:pt x="833" y="919"/>
                </a:lnTo>
                <a:lnTo>
                  <a:pt x="827" y="919"/>
                </a:lnTo>
                <a:lnTo>
                  <a:pt x="822" y="917"/>
                </a:lnTo>
                <a:lnTo>
                  <a:pt x="816" y="917"/>
                </a:lnTo>
                <a:lnTo>
                  <a:pt x="810" y="917"/>
                </a:lnTo>
                <a:lnTo>
                  <a:pt x="804" y="917"/>
                </a:lnTo>
                <a:lnTo>
                  <a:pt x="793" y="913"/>
                </a:lnTo>
                <a:lnTo>
                  <a:pt x="785" y="913"/>
                </a:lnTo>
                <a:lnTo>
                  <a:pt x="776" y="911"/>
                </a:lnTo>
                <a:lnTo>
                  <a:pt x="772" y="911"/>
                </a:lnTo>
                <a:lnTo>
                  <a:pt x="761" y="911"/>
                </a:lnTo>
                <a:lnTo>
                  <a:pt x="759" y="911"/>
                </a:lnTo>
                <a:lnTo>
                  <a:pt x="757" y="911"/>
                </a:lnTo>
                <a:lnTo>
                  <a:pt x="751" y="913"/>
                </a:lnTo>
                <a:lnTo>
                  <a:pt x="744" y="917"/>
                </a:lnTo>
                <a:lnTo>
                  <a:pt x="736" y="924"/>
                </a:lnTo>
                <a:lnTo>
                  <a:pt x="728" y="926"/>
                </a:lnTo>
                <a:lnTo>
                  <a:pt x="721" y="930"/>
                </a:lnTo>
                <a:lnTo>
                  <a:pt x="715" y="932"/>
                </a:lnTo>
                <a:lnTo>
                  <a:pt x="709" y="936"/>
                </a:lnTo>
                <a:lnTo>
                  <a:pt x="702" y="940"/>
                </a:lnTo>
                <a:lnTo>
                  <a:pt x="694" y="943"/>
                </a:lnTo>
                <a:lnTo>
                  <a:pt x="685" y="949"/>
                </a:lnTo>
                <a:lnTo>
                  <a:pt x="679" y="953"/>
                </a:lnTo>
                <a:lnTo>
                  <a:pt x="670" y="957"/>
                </a:lnTo>
                <a:lnTo>
                  <a:pt x="662" y="960"/>
                </a:lnTo>
                <a:lnTo>
                  <a:pt x="652" y="964"/>
                </a:lnTo>
                <a:lnTo>
                  <a:pt x="645" y="968"/>
                </a:lnTo>
                <a:lnTo>
                  <a:pt x="635" y="972"/>
                </a:lnTo>
                <a:lnTo>
                  <a:pt x="628" y="974"/>
                </a:lnTo>
                <a:lnTo>
                  <a:pt x="618" y="978"/>
                </a:lnTo>
                <a:lnTo>
                  <a:pt x="612" y="981"/>
                </a:lnTo>
                <a:lnTo>
                  <a:pt x="603" y="983"/>
                </a:lnTo>
                <a:lnTo>
                  <a:pt x="595" y="985"/>
                </a:lnTo>
                <a:lnTo>
                  <a:pt x="588" y="989"/>
                </a:lnTo>
                <a:lnTo>
                  <a:pt x="582" y="991"/>
                </a:lnTo>
                <a:lnTo>
                  <a:pt x="574" y="991"/>
                </a:lnTo>
                <a:lnTo>
                  <a:pt x="569" y="995"/>
                </a:lnTo>
                <a:lnTo>
                  <a:pt x="563" y="995"/>
                </a:lnTo>
                <a:lnTo>
                  <a:pt x="557" y="997"/>
                </a:lnTo>
                <a:lnTo>
                  <a:pt x="546" y="995"/>
                </a:lnTo>
                <a:lnTo>
                  <a:pt x="535" y="995"/>
                </a:lnTo>
                <a:lnTo>
                  <a:pt x="523" y="991"/>
                </a:lnTo>
                <a:lnTo>
                  <a:pt x="512" y="989"/>
                </a:lnTo>
                <a:lnTo>
                  <a:pt x="498" y="985"/>
                </a:lnTo>
                <a:lnTo>
                  <a:pt x="489" y="983"/>
                </a:lnTo>
                <a:lnTo>
                  <a:pt x="476" y="980"/>
                </a:lnTo>
                <a:lnTo>
                  <a:pt x="464" y="976"/>
                </a:lnTo>
                <a:lnTo>
                  <a:pt x="453" y="972"/>
                </a:lnTo>
                <a:lnTo>
                  <a:pt x="441" y="968"/>
                </a:lnTo>
                <a:lnTo>
                  <a:pt x="430" y="964"/>
                </a:lnTo>
                <a:lnTo>
                  <a:pt x="421" y="962"/>
                </a:lnTo>
                <a:lnTo>
                  <a:pt x="413" y="959"/>
                </a:lnTo>
                <a:lnTo>
                  <a:pt x="405" y="959"/>
                </a:lnTo>
                <a:lnTo>
                  <a:pt x="398" y="959"/>
                </a:lnTo>
                <a:lnTo>
                  <a:pt x="394" y="960"/>
                </a:lnTo>
                <a:lnTo>
                  <a:pt x="386" y="960"/>
                </a:lnTo>
                <a:lnTo>
                  <a:pt x="381" y="964"/>
                </a:lnTo>
                <a:lnTo>
                  <a:pt x="371" y="968"/>
                </a:lnTo>
                <a:lnTo>
                  <a:pt x="365" y="974"/>
                </a:lnTo>
                <a:lnTo>
                  <a:pt x="356" y="980"/>
                </a:lnTo>
                <a:lnTo>
                  <a:pt x="346" y="985"/>
                </a:lnTo>
                <a:lnTo>
                  <a:pt x="339" y="995"/>
                </a:lnTo>
                <a:lnTo>
                  <a:pt x="329" y="1002"/>
                </a:lnTo>
                <a:lnTo>
                  <a:pt x="320" y="1010"/>
                </a:lnTo>
                <a:lnTo>
                  <a:pt x="312" y="1019"/>
                </a:lnTo>
                <a:lnTo>
                  <a:pt x="303" y="1031"/>
                </a:lnTo>
                <a:lnTo>
                  <a:pt x="297" y="1040"/>
                </a:lnTo>
                <a:lnTo>
                  <a:pt x="289" y="1050"/>
                </a:lnTo>
                <a:lnTo>
                  <a:pt x="284" y="1061"/>
                </a:lnTo>
                <a:lnTo>
                  <a:pt x="278" y="1073"/>
                </a:lnTo>
                <a:lnTo>
                  <a:pt x="274" y="1084"/>
                </a:lnTo>
                <a:lnTo>
                  <a:pt x="270" y="1088"/>
                </a:lnTo>
                <a:lnTo>
                  <a:pt x="270" y="1095"/>
                </a:lnTo>
                <a:lnTo>
                  <a:pt x="267" y="1101"/>
                </a:lnTo>
                <a:lnTo>
                  <a:pt x="267" y="1109"/>
                </a:lnTo>
                <a:lnTo>
                  <a:pt x="263" y="1116"/>
                </a:lnTo>
                <a:lnTo>
                  <a:pt x="261" y="1126"/>
                </a:lnTo>
                <a:lnTo>
                  <a:pt x="257" y="1134"/>
                </a:lnTo>
                <a:lnTo>
                  <a:pt x="255" y="1145"/>
                </a:lnTo>
                <a:lnTo>
                  <a:pt x="249" y="1153"/>
                </a:lnTo>
                <a:lnTo>
                  <a:pt x="246" y="1162"/>
                </a:lnTo>
                <a:lnTo>
                  <a:pt x="242" y="1172"/>
                </a:lnTo>
                <a:lnTo>
                  <a:pt x="238" y="1181"/>
                </a:lnTo>
                <a:lnTo>
                  <a:pt x="232" y="1191"/>
                </a:lnTo>
                <a:lnTo>
                  <a:pt x="227" y="1200"/>
                </a:lnTo>
                <a:lnTo>
                  <a:pt x="221" y="1210"/>
                </a:lnTo>
                <a:lnTo>
                  <a:pt x="215" y="1219"/>
                </a:lnTo>
                <a:lnTo>
                  <a:pt x="208" y="1227"/>
                </a:lnTo>
                <a:lnTo>
                  <a:pt x="200" y="1234"/>
                </a:lnTo>
                <a:lnTo>
                  <a:pt x="191" y="1242"/>
                </a:lnTo>
                <a:lnTo>
                  <a:pt x="183" y="1250"/>
                </a:lnTo>
                <a:lnTo>
                  <a:pt x="173" y="1255"/>
                </a:lnTo>
                <a:lnTo>
                  <a:pt x="164" y="1263"/>
                </a:lnTo>
                <a:lnTo>
                  <a:pt x="153" y="1267"/>
                </a:lnTo>
                <a:lnTo>
                  <a:pt x="141" y="1272"/>
                </a:lnTo>
                <a:lnTo>
                  <a:pt x="135" y="1274"/>
                </a:lnTo>
                <a:lnTo>
                  <a:pt x="130" y="1276"/>
                </a:lnTo>
                <a:lnTo>
                  <a:pt x="122" y="1278"/>
                </a:lnTo>
                <a:lnTo>
                  <a:pt x="116" y="1280"/>
                </a:lnTo>
                <a:lnTo>
                  <a:pt x="111" y="1280"/>
                </a:lnTo>
                <a:lnTo>
                  <a:pt x="103" y="1282"/>
                </a:lnTo>
                <a:lnTo>
                  <a:pt x="97" y="1282"/>
                </a:lnTo>
                <a:lnTo>
                  <a:pt x="90" y="1284"/>
                </a:lnTo>
                <a:lnTo>
                  <a:pt x="82" y="1282"/>
                </a:lnTo>
                <a:lnTo>
                  <a:pt x="75" y="1282"/>
                </a:lnTo>
                <a:lnTo>
                  <a:pt x="65" y="1282"/>
                </a:lnTo>
                <a:lnTo>
                  <a:pt x="59" y="1282"/>
                </a:lnTo>
                <a:lnTo>
                  <a:pt x="50" y="1282"/>
                </a:lnTo>
                <a:lnTo>
                  <a:pt x="42" y="1280"/>
                </a:lnTo>
                <a:lnTo>
                  <a:pt x="33" y="1278"/>
                </a:lnTo>
                <a:lnTo>
                  <a:pt x="25" y="1278"/>
                </a:lnTo>
                <a:lnTo>
                  <a:pt x="0" y="1227"/>
                </a:lnTo>
                <a:lnTo>
                  <a:pt x="0" y="1227"/>
                </a:lnTo>
                <a:close/>
              </a:path>
            </a:pathLst>
          </a:custGeom>
          <a:solidFill>
            <a:srgbClr val="216B21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455"/>
          <xdr:cNvSpPr>
            <a:spLocks/>
          </xdr:cNvSpPr>
        </xdr:nvSpPr>
        <xdr:spPr>
          <a:xfrm rot="1225406">
            <a:off x="3133" y="1512"/>
            <a:ext cx="6" cy="8"/>
          </a:xfrm>
          <a:custGeom>
            <a:pathLst>
              <a:path h="46" w="40">
                <a:moveTo>
                  <a:pt x="0" y="0"/>
                </a:moveTo>
                <a:lnTo>
                  <a:pt x="40" y="2"/>
                </a:lnTo>
                <a:lnTo>
                  <a:pt x="30" y="46"/>
                </a:lnTo>
                <a:lnTo>
                  <a:pt x="4" y="46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216B21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456"/>
          <xdr:cNvSpPr>
            <a:spLocks/>
          </xdr:cNvSpPr>
        </xdr:nvSpPr>
        <xdr:spPr>
          <a:xfrm rot="1225406">
            <a:off x="3331" y="1590"/>
            <a:ext cx="22" cy="36"/>
          </a:xfrm>
          <a:custGeom>
            <a:pathLst>
              <a:path h="230" w="170">
                <a:moveTo>
                  <a:pt x="36" y="38"/>
                </a:moveTo>
                <a:lnTo>
                  <a:pt x="35" y="38"/>
                </a:lnTo>
                <a:lnTo>
                  <a:pt x="31" y="40"/>
                </a:lnTo>
                <a:lnTo>
                  <a:pt x="23" y="44"/>
                </a:lnTo>
                <a:lnTo>
                  <a:pt x="17" y="49"/>
                </a:lnTo>
                <a:lnTo>
                  <a:pt x="12" y="55"/>
                </a:lnTo>
                <a:lnTo>
                  <a:pt x="6" y="65"/>
                </a:lnTo>
                <a:lnTo>
                  <a:pt x="2" y="68"/>
                </a:lnTo>
                <a:lnTo>
                  <a:pt x="0" y="76"/>
                </a:lnTo>
                <a:lnTo>
                  <a:pt x="0" y="82"/>
                </a:lnTo>
                <a:lnTo>
                  <a:pt x="0" y="89"/>
                </a:lnTo>
                <a:lnTo>
                  <a:pt x="0" y="97"/>
                </a:lnTo>
                <a:lnTo>
                  <a:pt x="4" y="106"/>
                </a:lnTo>
                <a:lnTo>
                  <a:pt x="6" y="114"/>
                </a:lnTo>
                <a:lnTo>
                  <a:pt x="12" y="122"/>
                </a:lnTo>
                <a:lnTo>
                  <a:pt x="17" y="131"/>
                </a:lnTo>
                <a:lnTo>
                  <a:pt x="23" y="141"/>
                </a:lnTo>
                <a:lnTo>
                  <a:pt x="31" y="150"/>
                </a:lnTo>
                <a:lnTo>
                  <a:pt x="38" y="160"/>
                </a:lnTo>
                <a:lnTo>
                  <a:pt x="46" y="167"/>
                </a:lnTo>
                <a:lnTo>
                  <a:pt x="54" y="177"/>
                </a:lnTo>
                <a:lnTo>
                  <a:pt x="61" y="184"/>
                </a:lnTo>
                <a:lnTo>
                  <a:pt x="71" y="194"/>
                </a:lnTo>
                <a:lnTo>
                  <a:pt x="78" y="200"/>
                </a:lnTo>
                <a:lnTo>
                  <a:pt x="88" y="209"/>
                </a:lnTo>
                <a:lnTo>
                  <a:pt x="95" y="215"/>
                </a:lnTo>
                <a:lnTo>
                  <a:pt x="105" y="220"/>
                </a:lnTo>
                <a:lnTo>
                  <a:pt x="113" y="224"/>
                </a:lnTo>
                <a:lnTo>
                  <a:pt x="118" y="228"/>
                </a:lnTo>
                <a:lnTo>
                  <a:pt x="124" y="228"/>
                </a:lnTo>
                <a:lnTo>
                  <a:pt x="132" y="230"/>
                </a:lnTo>
                <a:lnTo>
                  <a:pt x="139" y="226"/>
                </a:lnTo>
                <a:lnTo>
                  <a:pt x="149" y="220"/>
                </a:lnTo>
                <a:lnTo>
                  <a:pt x="151" y="213"/>
                </a:lnTo>
                <a:lnTo>
                  <a:pt x="152" y="207"/>
                </a:lnTo>
                <a:lnTo>
                  <a:pt x="156" y="200"/>
                </a:lnTo>
                <a:lnTo>
                  <a:pt x="158" y="192"/>
                </a:lnTo>
                <a:lnTo>
                  <a:pt x="160" y="181"/>
                </a:lnTo>
                <a:lnTo>
                  <a:pt x="162" y="173"/>
                </a:lnTo>
                <a:lnTo>
                  <a:pt x="166" y="161"/>
                </a:lnTo>
                <a:lnTo>
                  <a:pt x="168" y="150"/>
                </a:lnTo>
                <a:lnTo>
                  <a:pt x="168" y="144"/>
                </a:lnTo>
                <a:lnTo>
                  <a:pt x="168" y="137"/>
                </a:lnTo>
                <a:lnTo>
                  <a:pt x="168" y="131"/>
                </a:lnTo>
                <a:lnTo>
                  <a:pt x="168" y="125"/>
                </a:lnTo>
                <a:lnTo>
                  <a:pt x="170" y="114"/>
                </a:lnTo>
                <a:lnTo>
                  <a:pt x="170" y="103"/>
                </a:lnTo>
                <a:lnTo>
                  <a:pt x="170" y="93"/>
                </a:lnTo>
                <a:lnTo>
                  <a:pt x="170" y="84"/>
                </a:lnTo>
                <a:lnTo>
                  <a:pt x="170" y="74"/>
                </a:lnTo>
                <a:lnTo>
                  <a:pt x="170" y="66"/>
                </a:lnTo>
                <a:lnTo>
                  <a:pt x="168" y="57"/>
                </a:lnTo>
                <a:lnTo>
                  <a:pt x="166" y="49"/>
                </a:lnTo>
                <a:lnTo>
                  <a:pt x="164" y="42"/>
                </a:lnTo>
                <a:lnTo>
                  <a:pt x="162" y="36"/>
                </a:lnTo>
                <a:lnTo>
                  <a:pt x="152" y="23"/>
                </a:lnTo>
                <a:lnTo>
                  <a:pt x="143" y="13"/>
                </a:lnTo>
                <a:lnTo>
                  <a:pt x="137" y="9"/>
                </a:lnTo>
                <a:lnTo>
                  <a:pt x="130" y="6"/>
                </a:lnTo>
                <a:lnTo>
                  <a:pt x="122" y="2"/>
                </a:lnTo>
                <a:lnTo>
                  <a:pt x="118" y="2"/>
                </a:lnTo>
                <a:lnTo>
                  <a:pt x="107" y="0"/>
                </a:lnTo>
                <a:lnTo>
                  <a:pt x="99" y="0"/>
                </a:lnTo>
                <a:lnTo>
                  <a:pt x="92" y="2"/>
                </a:lnTo>
                <a:lnTo>
                  <a:pt x="86" y="6"/>
                </a:lnTo>
                <a:lnTo>
                  <a:pt x="82" y="11"/>
                </a:lnTo>
                <a:lnTo>
                  <a:pt x="82" y="17"/>
                </a:lnTo>
                <a:lnTo>
                  <a:pt x="78" y="23"/>
                </a:lnTo>
                <a:lnTo>
                  <a:pt x="73" y="26"/>
                </a:lnTo>
                <a:lnTo>
                  <a:pt x="65" y="30"/>
                </a:lnTo>
                <a:lnTo>
                  <a:pt x="57" y="32"/>
                </a:lnTo>
                <a:lnTo>
                  <a:pt x="48" y="34"/>
                </a:lnTo>
                <a:lnTo>
                  <a:pt x="42" y="36"/>
                </a:lnTo>
                <a:lnTo>
                  <a:pt x="36" y="38"/>
                </a:lnTo>
                <a:lnTo>
                  <a:pt x="36" y="38"/>
                </a:lnTo>
                <a:lnTo>
                  <a:pt x="36" y="38"/>
                </a:lnTo>
                <a:close/>
              </a:path>
            </a:pathLst>
          </a:custGeom>
          <a:solidFill>
            <a:srgbClr val="FF666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457"/>
          <xdr:cNvSpPr>
            <a:spLocks/>
          </xdr:cNvSpPr>
        </xdr:nvSpPr>
        <xdr:spPr>
          <a:xfrm rot="1225406">
            <a:off x="3303" y="1601"/>
            <a:ext cx="23" cy="33"/>
          </a:xfrm>
          <a:custGeom>
            <a:pathLst>
              <a:path h="209" w="181">
                <a:moveTo>
                  <a:pt x="35" y="13"/>
                </a:moveTo>
                <a:lnTo>
                  <a:pt x="37" y="15"/>
                </a:lnTo>
                <a:lnTo>
                  <a:pt x="42" y="19"/>
                </a:lnTo>
                <a:lnTo>
                  <a:pt x="52" y="24"/>
                </a:lnTo>
                <a:lnTo>
                  <a:pt x="65" y="30"/>
                </a:lnTo>
                <a:lnTo>
                  <a:pt x="71" y="30"/>
                </a:lnTo>
                <a:lnTo>
                  <a:pt x="77" y="30"/>
                </a:lnTo>
                <a:lnTo>
                  <a:pt x="82" y="30"/>
                </a:lnTo>
                <a:lnTo>
                  <a:pt x="90" y="28"/>
                </a:lnTo>
                <a:lnTo>
                  <a:pt x="94" y="22"/>
                </a:lnTo>
                <a:lnTo>
                  <a:pt x="97" y="17"/>
                </a:lnTo>
                <a:lnTo>
                  <a:pt x="103" y="9"/>
                </a:lnTo>
                <a:lnTo>
                  <a:pt x="107" y="0"/>
                </a:lnTo>
                <a:lnTo>
                  <a:pt x="109" y="0"/>
                </a:lnTo>
                <a:lnTo>
                  <a:pt x="116" y="0"/>
                </a:lnTo>
                <a:lnTo>
                  <a:pt x="126" y="0"/>
                </a:lnTo>
                <a:lnTo>
                  <a:pt x="137" y="2"/>
                </a:lnTo>
                <a:lnTo>
                  <a:pt x="143" y="2"/>
                </a:lnTo>
                <a:lnTo>
                  <a:pt x="149" y="3"/>
                </a:lnTo>
                <a:lnTo>
                  <a:pt x="154" y="7"/>
                </a:lnTo>
                <a:lnTo>
                  <a:pt x="162" y="11"/>
                </a:lnTo>
                <a:lnTo>
                  <a:pt x="166" y="13"/>
                </a:lnTo>
                <a:lnTo>
                  <a:pt x="170" y="19"/>
                </a:lnTo>
                <a:lnTo>
                  <a:pt x="173" y="24"/>
                </a:lnTo>
                <a:lnTo>
                  <a:pt x="175" y="34"/>
                </a:lnTo>
                <a:lnTo>
                  <a:pt x="177" y="40"/>
                </a:lnTo>
                <a:lnTo>
                  <a:pt x="179" y="49"/>
                </a:lnTo>
                <a:lnTo>
                  <a:pt x="179" y="57"/>
                </a:lnTo>
                <a:lnTo>
                  <a:pt x="179" y="66"/>
                </a:lnTo>
                <a:lnTo>
                  <a:pt x="179" y="76"/>
                </a:lnTo>
                <a:lnTo>
                  <a:pt x="179" y="83"/>
                </a:lnTo>
                <a:lnTo>
                  <a:pt x="179" y="93"/>
                </a:lnTo>
                <a:lnTo>
                  <a:pt x="181" y="102"/>
                </a:lnTo>
                <a:lnTo>
                  <a:pt x="179" y="110"/>
                </a:lnTo>
                <a:lnTo>
                  <a:pt x="177" y="118"/>
                </a:lnTo>
                <a:lnTo>
                  <a:pt x="175" y="125"/>
                </a:lnTo>
                <a:lnTo>
                  <a:pt x="175" y="135"/>
                </a:lnTo>
                <a:lnTo>
                  <a:pt x="173" y="140"/>
                </a:lnTo>
                <a:lnTo>
                  <a:pt x="170" y="148"/>
                </a:lnTo>
                <a:lnTo>
                  <a:pt x="168" y="152"/>
                </a:lnTo>
                <a:lnTo>
                  <a:pt x="166" y="157"/>
                </a:lnTo>
                <a:lnTo>
                  <a:pt x="158" y="163"/>
                </a:lnTo>
                <a:lnTo>
                  <a:pt x="154" y="175"/>
                </a:lnTo>
                <a:lnTo>
                  <a:pt x="149" y="182"/>
                </a:lnTo>
                <a:lnTo>
                  <a:pt x="145" y="192"/>
                </a:lnTo>
                <a:lnTo>
                  <a:pt x="137" y="197"/>
                </a:lnTo>
                <a:lnTo>
                  <a:pt x="132" y="205"/>
                </a:lnTo>
                <a:lnTo>
                  <a:pt x="122" y="207"/>
                </a:lnTo>
                <a:lnTo>
                  <a:pt x="115" y="209"/>
                </a:lnTo>
                <a:lnTo>
                  <a:pt x="107" y="207"/>
                </a:lnTo>
                <a:lnTo>
                  <a:pt x="101" y="203"/>
                </a:lnTo>
                <a:lnTo>
                  <a:pt x="94" y="201"/>
                </a:lnTo>
                <a:lnTo>
                  <a:pt x="88" y="197"/>
                </a:lnTo>
                <a:lnTo>
                  <a:pt x="78" y="194"/>
                </a:lnTo>
                <a:lnTo>
                  <a:pt x="71" y="190"/>
                </a:lnTo>
                <a:lnTo>
                  <a:pt x="61" y="184"/>
                </a:lnTo>
                <a:lnTo>
                  <a:pt x="56" y="180"/>
                </a:lnTo>
                <a:lnTo>
                  <a:pt x="46" y="173"/>
                </a:lnTo>
                <a:lnTo>
                  <a:pt x="39" y="165"/>
                </a:lnTo>
                <a:lnTo>
                  <a:pt x="31" y="157"/>
                </a:lnTo>
                <a:lnTo>
                  <a:pt x="25" y="150"/>
                </a:lnTo>
                <a:lnTo>
                  <a:pt x="19" y="140"/>
                </a:lnTo>
                <a:lnTo>
                  <a:pt x="14" y="131"/>
                </a:lnTo>
                <a:lnTo>
                  <a:pt x="8" y="121"/>
                </a:lnTo>
                <a:lnTo>
                  <a:pt x="6" y="112"/>
                </a:lnTo>
                <a:lnTo>
                  <a:pt x="4" y="99"/>
                </a:lnTo>
                <a:lnTo>
                  <a:pt x="2" y="87"/>
                </a:lnTo>
                <a:lnTo>
                  <a:pt x="0" y="78"/>
                </a:lnTo>
                <a:lnTo>
                  <a:pt x="2" y="68"/>
                </a:lnTo>
                <a:lnTo>
                  <a:pt x="2" y="59"/>
                </a:lnTo>
                <a:lnTo>
                  <a:pt x="4" y="49"/>
                </a:lnTo>
                <a:lnTo>
                  <a:pt x="6" y="41"/>
                </a:lnTo>
                <a:lnTo>
                  <a:pt x="8" y="36"/>
                </a:lnTo>
                <a:lnTo>
                  <a:pt x="12" y="28"/>
                </a:lnTo>
                <a:lnTo>
                  <a:pt x="14" y="22"/>
                </a:lnTo>
                <a:lnTo>
                  <a:pt x="18" y="19"/>
                </a:lnTo>
                <a:lnTo>
                  <a:pt x="21" y="15"/>
                </a:lnTo>
                <a:lnTo>
                  <a:pt x="29" y="11"/>
                </a:lnTo>
                <a:lnTo>
                  <a:pt x="35" y="13"/>
                </a:lnTo>
                <a:lnTo>
                  <a:pt x="35" y="13"/>
                </a:lnTo>
                <a:close/>
              </a:path>
            </a:pathLst>
          </a:custGeom>
          <a:solidFill>
            <a:srgbClr val="FF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458"/>
          <xdr:cNvSpPr>
            <a:spLocks/>
          </xdr:cNvSpPr>
        </xdr:nvSpPr>
        <xdr:spPr>
          <a:xfrm rot="1225406">
            <a:off x="3142" y="1461"/>
            <a:ext cx="22" cy="26"/>
          </a:xfrm>
          <a:custGeom>
            <a:pathLst>
              <a:path h="164" w="168">
                <a:moveTo>
                  <a:pt x="137" y="141"/>
                </a:moveTo>
                <a:lnTo>
                  <a:pt x="137" y="139"/>
                </a:lnTo>
                <a:lnTo>
                  <a:pt x="141" y="133"/>
                </a:lnTo>
                <a:lnTo>
                  <a:pt x="145" y="124"/>
                </a:lnTo>
                <a:lnTo>
                  <a:pt x="152" y="114"/>
                </a:lnTo>
                <a:lnTo>
                  <a:pt x="154" y="107"/>
                </a:lnTo>
                <a:lnTo>
                  <a:pt x="156" y="99"/>
                </a:lnTo>
                <a:lnTo>
                  <a:pt x="158" y="91"/>
                </a:lnTo>
                <a:lnTo>
                  <a:pt x="162" y="84"/>
                </a:lnTo>
                <a:lnTo>
                  <a:pt x="164" y="74"/>
                </a:lnTo>
                <a:lnTo>
                  <a:pt x="166" y="65"/>
                </a:lnTo>
                <a:lnTo>
                  <a:pt x="168" y="55"/>
                </a:lnTo>
                <a:lnTo>
                  <a:pt x="168" y="46"/>
                </a:lnTo>
                <a:lnTo>
                  <a:pt x="168" y="36"/>
                </a:lnTo>
                <a:lnTo>
                  <a:pt x="164" y="29"/>
                </a:lnTo>
                <a:lnTo>
                  <a:pt x="162" y="21"/>
                </a:lnTo>
                <a:lnTo>
                  <a:pt x="158" y="15"/>
                </a:lnTo>
                <a:lnTo>
                  <a:pt x="151" y="6"/>
                </a:lnTo>
                <a:lnTo>
                  <a:pt x="139" y="2"/>
                </a:lnTo>
                <a:lnTo>
                  <a:pt x="133" y="0"/>
                </a:lnTo>
                <a:lnTo>
                  <a:pt x="126" y="0"/>
                </a:lnTo>
                <a:lnTo>
                  <a:pt x="120" y="0"/>
                </a:lnTo>
                <a:lnTo>
                  <a:pt x="114" y="0"/>
                </a:lnTo>
                <a:lnTo>
                  <a:pt x="107" y="0"/>
                </a:lnTo>
                <a:lnTo>
                  <a:pt x="101" y="4"/>
                </a:lnTo>
                <a:lnTo>
                  <a:pt x="94" y="6"/>
                </a:lnTo>
                <a:lnTo>
                  <a:pt x="90" y="10"/>
                </a:lnTo>
                <a:lnTo>
                  <a:pt x="80" y="12"/>
                </a:lnTo>
                <a:lnTo>
                  <a:pt x="73" y="17"/>
                </a:lnTo>
                <a:lnTo>
                  <a:pt x="65" y="23"/>
                </a:lnTo>
                <a:lnTo>
                  <a:pt x="59" y="29"/>
                </a:lnTo>
                <a:lnTo>
                  <a:pt x="54" y="31"/>
                </a:lnTo>
                <a:lnTo>
                  <a:pt x="46" y="34"/>
                </a:lnTo>
                <a:lnTo>
                  <a:pt x="38" y="36"/>
                </a:lnTo>
                <a:lnTo>
                  <a:pt x="31" y="40"/>
                </a:lnTo>
                <a:lnTo>
                  <a:pt x="19" y="40"/>
                </a:lnTo>
                <a:lnTo>
                  <a:pt x="12" y="46"/>
                </a:lnTo>
                <a:lnTo>
                  <a:pt x="6" y="53"/>
                </a:lnTo>
                <a:lnTo>
                  <a:pt x="2" y="63"/>
                </a:lnTo>
                <a:lnTo>
                  <a:pt x="0" y="72"/>
                </a:lnTo>
                <a:lnTo>
                  <a:pt x="2" y="84"/>
                </a:lnTo>
                <a:lnTo>
                  <a:pt x="6" y="91"/>
                </a:lnTo>
                <a:lnTo>
                  <a:pt x="14" y="101"/>
                </a:lnTo>
                <a:lnTo>
                  <a:pt x="18" y="103"/>
                </a:lnTo>
                <a:lnTo>
                  <a:pt x="23" y="108"/>
                </a:lnTo>
                <a:lnTo>
                  <a:pt x="27" y="114"/>
                </a:lnTo>
                <a:lnTo>
                  <a:pt x="35" y="122"/>
                </a:lnTo>
                <a:lnTo>
                  <a:pt x="42" y="129"/>
                </a:lnTo>
                <a:lnTo>
                  <a:pt x="50" y="137"/>
                </a:lnTo>
                <a:lnTo>
                  <a:pt x="57" y="143"/>
                </a:lnTo>
                <a:lnTo>
                  <a:pt x="67" y="150"/>
                </a:lnTo>
                <a:lnTo>
                  <a:pt x="75" y="156"/>
                </a:lnTo>
                <a:lnTo>
                  <a:pt x="84" y="160"/>
                </a:lnTo>
                <a:lnTo>
                  <a:pt x="92" y="162"/>
                </a:lnTo>
                <a:lnTo>
                  <a:pt x="101" y="164"/>
                </a:lnTo>
                <a:lnTo>
                  <a:pt x="109" y="162"/>
                </a:lnTo>
                <a:lnTo>
                  <a:pt x="118" y="158"/>
                </a:lnTo>
                <a:lnTo>
                  <a:pt x="128" y="150"/>
                </a:lnTo>
                <a:lnTo>
                  <a:pt x="137" y="141"/>
                </a:lnTo>
                <a:lnTo>
                  <a:pt x="137" y="141"/>
                </a:lnTo>
                <a:close/>
              </a:path>
            </a:pathLst>
          </a:custGeom>
          <a:solidFill>
            <a:srgbClr val="FF33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459"/>
          <xdr:cNvSpPr>
            <a:spLocks/>
          </xdr:cNvSpPr>
        </xdr:nvSpPr>
        <xdr:spPr>
          <a:xfrm rot="1225406">
            <a:off x="3124" y="1527"/>
            <a:ext cx="22" cy="27"/>
          </a:xfrm>
          <a:custGeom>
            <a:pathLst>
              <a:path h="169" w="169">
                <a:moveTo>
                  <a:pt x="32" y="0"/>
                </a:moveTo>
                <a:lnTo>
                  <a:pt x="32" y="0"/>
                </a:lnTo>
                <a:lnTo>
                  <a:pt x="36" y="5"/>
                </a:lnTo>
                <a:lnTo>
                  <a:pt x="40" y="7"/>
                </a:lnTo>
                <a:lnTo>
                  <a:pt x="44" y="11"/>
                </a:lnTo>
                <a:lnTo>
                  <a:pt x="50" y="13"/>
                </a:lnTo>
                <a:lnTo>
                  <a:pt x="55" y="17"/>
                </a:lnTo>
                <a:lnTo>
                  <a:pt x="63" y="17"/>
                </a:lnTo>
                <a:lnTo>
                  <a:pt x="72" y="19"/>
                </a:lnTo>
                <a:lnTo>
                  <a:pt x="76" y="19"/>
                </a:lnTo>
                <a:lnTo>
                  <a:pt x="82" y="20"/>
                </a:lnTo>
                <a:lnTo>
                  <a:pt x="88" y="20"/>
                </a:lnTo>
                <a:lnTo>
                  <a:pt x="95" y="22"/>
                </a:lnTo>
                <a:lnTo>
                  <a:pt x="101" y="20"/>
                </a:lnTo>
                <a:lnTo>
                  <a:pt x="107" y="20"/>
                </a:lnTo>
                <a:lnTo>
                  <a:pt x="114" y="19"/>
                </a:lnTo>
                <a:lnTo>
                  <a:pt x="122" y="19"/>
                </a:lnTo>
                <a:lnTo>
                  <a:pt x="129" y="17"/>
                </a:lnTo>
                <a:lnTo>
                  <a:pt x="137" y="17"/>
                </a:lnTo>
                <a:lnTo>
                  <a:pt x="146" y="13"/>
                </a:lnTo>
                <a:lnTo>
                  <a:pt x="156" y="13"/>
                </a:lnTo>
                <a:lnTo>
                  <a:pt x="160" y="13"/>
                </a:lnTo>
                <a:lnTo>
                  <a:pt x="167" y="17"/>
                </a:lnTo>
                <a:lnTo>
                  <a:pt x="169" y="22"/>
                </a:lnTo>
                <a:lnTo>
                  <a:pt x="169" y="30"/>
                </a:lnTo>
                <a:lnTo>
                  <a:pt x="169" y="34"/>
                </a:lnTo>
                <a:lnTo>
                  <a:pt x="169" y="39"/>
                </a:lnTo>
                <a:lnTo>
                  <a:pt x="167" y="47"/>
                </a:lnTo>
                <a:lnTo>
                  <a:pt x="165" y="57"/>
                </a:lnTo>
                <a:lnTo>
                  <a:pt x="162" y="64"/>
                </a:lnTo>
                <a:lnTo>
                  <a:pt x="158" y="72"/>
                </a:lnTo>
                <a:lnTo>
                  <a:pt x="154" y="79"/>
                </a:lnTo>
                <a:lnTo>
                  <a:pt x="152" y="89"/>
                </a:lnTo>
                <a:lnTo>
                  <a:pt x="148" y="95"/>
                </a:lnTo>
                <a:lnTo>
                  <a:pt x="146" y="100"/>
                </a:lnTo>
                <a:lnTo>
                  <a:pt x="145" y="106"/>
                </a:lnTo>
                <a:lnTo>
                  <a:pt x="143" y="114"/>
                </a:lnTo>
                <a:lnTo>
                  <a:pt x="133" y="123"/>
                </a:lnTo>
                <a:lnTo>
                  <a:pt x="127" y="133"/>
                </a:lnTo>
                <a:lnTo>
                  <a:pt x="122" y="136"/>
                </a:lnTo>
                <a:lnTo>
                  <a:pt x="118" y="142"/>
                </a:lnTo>
                <a:lnTo>
                  <a:pt x="112" y="146"/>
                </a:lnTo>
                <a:lnTo>
                  <a:pt x="107" y="150"/>
                </a:lnTo>
                <a:lnTo>
                  <a:pt x="99" y="154"/>
                </a:lnTo>
                <a:lnTo>
                  <a:pt x="91" y="157"/>
                </a:lnTo>
                <a:lnTo>
                  <a:pt x="84" y="161"/>
                </a:lnTo>
                <a:lnTo>
                  <a:pt x="78" y="163"/>
                </a:lnTo>
                <a:lnTo>
                  <a:pt x="72" y="165"/>
                </a:lnTo>
                <a:lnTo>
                  <a:pt x="65" y="167"/>
                </a:lnTo>
                <a:lnTo>
                  <a:pt x="59" y="169"/>
                </a:lnTo>
                <a:lnTo>
                  <a:pt x="55" y="169"/>
                </a:lnTo>
                <a:lnTo>
                  <a:pt x="46" y="167"/>
                </a:lnTo>
                <a:lnTo>
                  <a:pt x="36" y="161"/>
                </a:lnTo>
                <a:lnTo>
                  <a:pt x="32" y="157"/>
                </a:lnTo>
                <a:lnTo>
                  <a:pt x="29" y="152"/>
                </a:lnTo>
                <a:lnTo>
                  <a:pt x="27" y="144"/>
                </a:lnTo>
                <a:lnTo>
                  <a:pt x="25" y="138"/>
                </a:lnTo>
                <a:lnTo>
                  <a:pt x="23" y="129"/>
                </a:lnTo>
                <a:lnTo>
                  <a:pt x="23" y="121"/>
                </a:lnTo>
                <a:lnTo>
                  <a:pt x="19" y="114"/>
                </a:lnTo>
                <a:lnTo>
                  <a:pt x="19" y="108"/>
                </a:lnTo>
                <a:lnTo>
                  <a:pt x="17" y="102"/>
                </a:lnTo>
                <a:lnTo>
                  <a:pt x="15" y="97"/>
                </a:lnTo>
                <a:lnTo>
                  <a:pt x="13" y="91"/>
                </a:lnTo>
                <a:lnTo>
                  <a:pt x="13" y="85"/>
                </a:lnTo>
                <a:lnTo>
                  <a:pt x="10" y="76"/>
                </a:lnTo>
                <a:lnTo>
                  <a:pt x="6" y="68"/>
                </a:lnTo>
                <a:lnTo>
                  <a:pt x="4" y="60"/>
                </a:lnTo>
                <a:lnTo>
                  <a:pt x="2" y="53"/>
                </a:lnTo>
                <a:lnTo>
                  <a:pt x="0" y="43"/>
                </a:lnTo>
                <a:lnTo>
                  <a:pt x="0" y="36"/>
                </a:lnTo>
                <a:lnTo>
                  <a:pt x="0" y="24"/>
                </a:lnTo>
                <a:lnTo>
                  <a:pt x="4" y="17"/>
                </a:lnTo>
                <a:lnTo>
                  <a:pt x="8" y="9"/>
                </a:lnTo>
                <a:lnTo>
                  <a:pt x="15" y="3"/>
                </a:lnTo>
                <a:lnTo>
                  <a:pt x="23" y="0"/>
                </a:lnTo>
                <a:lnTo>
                  <a:pt x="32" y="0"/>
                </a:lnTo>
                <a:lnTo>
                  <a:pt x="32" y="0"/>
                </a:lnTo>
                <a:close/>
              </a:path>
            </a:pathLst>
          </a:custGeom>
          <a:solidFill>
            <a:srgbClr val="FFAD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460"/>
          <xdr:cNvSpPr>
            <a:spLocks/>
          </xdr:cNvSpPr>
        </xdr:nvSpPr>
        <xdr:spPr>
          <a:xfrm rot="1225406">
            <a:off x="3150" y="1542"/>
            <a:ext cx="22" cy="25"/>
          </a:xfrm>
          <a:custGeom>
            <a:pathLst>
              <a:path h="158" w="164">
                <a:moveTo>
                  <a:pt x="63" y="158"/>
                </a:moveTo>
                <a:lnTo>
                  <a:pt x="61" y="156"/>
                </a:lnTo>
                <a:lnTo>
                  <a:pt x="56" y="154"/>
                </a:lnTo>
                <a:lnTo>
                  <a:pt x="46" y="148"/>
                </a:lnTo>
                <a:lnTo>
                  <a:pt x="38" y="141"/>
                </a:lnTo>
                <a:lnTo>
                  <a:pt x="29" y="131"/>
                </a:lnTo>
                <a:lnTo>
                  <a:pt x="19" y="120"/>
                </a:lnTo>
                <a:lnTo>
                  <a:pt x="16" y="114"/>
                </a:lnTo>
                <a:lnTo>
                  <a:pt x="12" y="108"/>
                </a:lnTo>
                <a:lnTo>
                  <a:pt x="8" y="101"/>
                </a:lnTo>
                <a:lnTo>
                  <a:pt x="8" y="95"/>
                </a:lnTo>
                <a:lnTo>
                  <a:pt x="4" y="86"/>
                </a:lnTo>
                <a:lnTo>
                  <a:pt x="2" y="78"/>
                </a:lnTo>
                <a:lnTo>
                  <a:pt x="2" y="72"/>
                </a:lnTo>
                <a:lnTo>
                  <a:pt x="2" y="65"/>
                </a:lnTo>
                <a:lnTo>
                  <a:pt x="0" y="59"/>
                </a:lnTo>
                <a:lnTo>
                  <a:pt x="0" y="51"/>
                </a:lnTo>
                <a:lnTo>
                  <a:pt x="2" y="46"/>
                </a:lnTo>
                <a:lnTo>
                  <a:pt x="2" y="40"/>
                </a:lnTo>
                <a:lnTo>
                  <a:pt x="4" y="28"/>
                </a:lnTo>
                <a:lnTo>
                  <a:pt x="10" y="19"/>
                </a:lnTo>
                <a:lnTo>
                  <a:pt x="16" y="11"/>
                </a:lnTo>
                <a:lnTo>
                  <a:pt x="23" y="8"/>
                </a:lnTo>
                <a:lnTo>
                  <a:pt x="33" y="4"/>
                </a:lnTo>
                <a:lnTo>
                  <a:pt x="46" y="2"/>
                </a:lnTo>
                <a:lnTo>
                  <a:pt x="52" y="0"/>
                </a:lnTo>
                <a:lnTo>
                  <a:pt x="59" y="0"/>
                </a:lnTo>
                <a:lnTo>
                  <a:pt x="67" y="0"/>
                </a:lnTo>
                <a:lnTo>
                  <a:pt x="75" y="0"/>
                </a:lnTo>
                <a:lnTo>
                  <a:pt x="82" y="0"/>
                </a:lnTo>
                <a:lnTo>
                  <a:pt x="88" y="0"/>
                </a:lnTo>
                <a:lnTo>
                  <a:pt x="95" y="0"/>
                </a:lnTo>
                <a:lnTo>
                  <a:pt x="101" y="0"/>
                </a:lnTo>
                <a:lnTo>
                  <a:pt x="113" y="4"/>
                </a:lnTo>
                <a:lnTo>
                  <a:pt x="120" y="6"/>
                </a:lnTo>
                <a:lnTo>
                  <a:pt x="126" y="8"/>
                </a:lnTo>
                <a:lnTo>
                  <a:pt x="135" y="11"/>
                </a:lnTo>
                <a:lnTo>
                  <a:pt x="141" y="13"/>
                </a:lnTo>
                <a:lnTo>
                  <a:pt x="149" y="17"/>
                </a:lnTo>
                <a:lnTo>
                  <a:pt x="154" y="19"/>
                </a:lnTo>
                <a:lnTo>
                  <a:pt x="160" y="25"/>
                </a:lnTo>
                <a:lnTo>
                  <a:pt x="162" y="28"/>
                </a:lnTo>
                <a:lnTo>
                  <a:pt x="164" y="36"/>
                </a:lnTo>
                <a:lnTo>
                  <a:pt x="162" y="40"/>
                </a:lnTo>
                <a:lnTo>
                  <a:pt x="162" y="46"/>
                </a:lnTo>
                <a:lnTo>
                  <a:pt x="162" y="51"/>
                </a:lnTo>
                <a:lnTo>
                  <a:pt x="162" y="59"/>
                </a:lnTo>
                <a:lnTo>
                  <a:pt x="160" y="65"/>
                </a:lnTo>
                <a:lnTo>
                  <a:pt x="160" y="72"/>
                </a:lnTo>
                <a:lnTo>
                  <a:pt x="158" y="80"/>
                </a:lnTo>
                <a:lnTo>
                  <a:pt x="158" y="87"/>
                </a:lnTo>
                <a:lnTo>
                  <a:pt x="158" y="93"/>
                </a:lnTo>
                <a:lnTo>
                  <a:pt x="156" y="101"/>
                </a:lnTo>
                <a:lnTo>
                  <a:pt x="154" y="106"/>
                </a:lnTo>
                <a:lnTo>
                  <a:pt x="154" y="112"/>
                </a:lnTo>
                <a:lnTo>
                  <a:pt x="154" y="120"/>
                </a:lnTo>
                <a:lnTo>
                  <a:pt x="154" y="124"/>
                </a:lnTo>
                <a:lnTo>
                  <a:pt x="63" y="158"/>
                </a:lnTo>
                <a:lnTo>
                  <a:pt x="63" y="158"/>
                </a:lnTo>
                <a:close/>
              </a:path>
            </a:pathLst>
          </a:custGeom>
          <a:solidFill>
            <a:srgbClr val="FF808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461"/>
          <xdr:cNvSpPr>
            <a:spLocks/>
          </xdr:cNvSpPr>
        </xdr:nvSpPr>
        <xdr:spPr>
          <a:xfrm rot="1225406">
            <a:off x="2995" y="1529"/>
            <a:ext cx="33" cy="45"/>
          </a:xfrm>
          <a:custGeom>
            <a:pathLst>
              <a:path h="293" w="259">
                <a:moveTo>
                  <a:pt x="255" y="150"/>
                </a:moveTo>
                <a:lnTo>
                  <a:pt x="230" y="50"/>
                </a:lnTo>
                <a:lnTo>
                  <a:pt x="259" y="25"/>
                </a:lnTo>
                <a:lnTo>
                  <a:pt x="255" y="23"/>
                </a:lnTo>
                <a:lnTo>
                  <a:pt x="245" y="17"/>
                </a:lnTo>
                <a:lnTo>
                  <a:pt x="238" y="14"/>
                </a:lnTo>
                <a:lnTo>
                  <a:pt x="230" y="12"/>
                </a:lnTo>
                <a:lnTo>
                  <a:pt x="222" y="8"/>
                </a:lnTo>
                <a:lnTo>
                  <a:pt x="213" y="6"/>
                </a:lnTo>
                <a:lnTo>
                  <a:pt x="202" y="4"/>
                </a:lnTo>
                <a:lnTo>
                  <a:pt x="190" y="0"/>
                </a:lnTo>
                <a:lnTo>
                  <a:pt x="177" y="0"/>
                </a:lnTo>
                <a:lnTo>
                  <a:pt x="167" y="0"/>
                </a:lnTo>
                <a:lnTo>
                  <a:pt x="160" y="0"/>
                </a:lnTo>
                <a:lnTo>
                  <a:pt x="154" y="0"/>
                </a:lnTo>
                <a:lnTo>
                  <a:pt x="146" y="0"/>
                </a:lnTo>
                <a:lnTo>
                  <a:pt x="141" y="2"/>
                </a:lnTo>
                <a:lnTo>
                  <a:pt x="129" y="6"/>
                </a:lnTo>
                <a:lnTo>
                  <a:pt x="118" y="12"/>
                </a:lnTo>
                <a:lnTo>
                  <a:pt x="110" y="14"/>
                </a:lnTo>
                <a:lnTo>
                  <a:pt x="105" y="17"/>
                </a:lnTo>
                <a:lnTo>
                  <a:pt x="99" y="23"/>
                </a:lnTo>
                <a:lnTo>
                  <a:pt x="93" y="29"/>
                </a:lnTo>
                <a:lnTo>
                  <a:pt x="86" y="34"/>
                </a:lnTo>
                <a:lnTo>
                  <a:pt x="80" y="40"/>
                </a:lnTo>
                <a:lnTo>
                  <a:pt x="74" y="46"/>
                </a:lnTo>
                <a:lnTo>
                  <a:pt x="70" y="53"/>
                </a:lnTo>
                <a:lnTo>
                  <a:pt x="63" y="61"/>
                </a:lnTo>
                <a:lnTo>
                  <a:pt x="59" y="69"/>
                </a:lnTo>
                <a:lnTo>
                  <a:pt x="53" y="76"/>
                </a:lnTo>
                <a:lnTo>
                  <a:pt x="50" y="86"/>
                </a:lnTo>
                <a:lnTo>
                  <a:pt x="44" y="93"/>
                </a:lnTo>
                <a:lnTo>
                  <a:pt x="38" y="103"/>
                </a:lnTo>
                <a:lnTo>
                  <a:pt x="34" y="111"/>
                </a:lnTo>
                <a:lnTo>
                  <a:pt x="30" y="120"/>
                </a:lnTo>
                <a:lnTo>
                  <a:pt x="27" y="128"/>
                </a:lnTo>
                <a:lnTo>
                  <a:pt x="21" y="137"/>
                </a:lnTo>
                <a:lnTo>
                  <a:pt x="19" y="145"/>
                </a:lnTo>
                <a:lnTo>
                  <a:pt x="15" y="154"/>
                </a:lnTo>
                <a:lnTo>
                  <a:pt x="11" y="162"/>
                </a:lnTo>
                <a:lnTo>
                  <a:pt x="8" y="169"/>
                </a:lnTo>
                <a:lnTo>
                  <a:pt x="6" y="177"/>
                </a:lnTo>
                <a:lnTo>
                  <a:pt x="6" y="185"/>
                </a:lnTo>
                <a:lnTo>
                  <a:pt x="2" y="190"/>
                </a:lnTo>
                <a:lnTo>
                  <a:pt x="2" y="198"/>
                </a:lnTo>
                <a:lnTo>
                  <a:pt x="0" y="204"/>
                </a:lnTo>
                <a:lnTo>
                  <a:pt x="0" y="209"/>
                </a:lnTo>
                <a:lnTo>
                  <a:pt x="0" y="219"/>
                </a:lnTo>
                <a:lnTo>
                  <a:pt x="2" y="227"/>
                </a:lnTo>
                <a:lnTo>
                  <a:pt x="6" y="232"/>
                </a:lnTo>
                <a:lnTo>
                  <a:pt x="15" y="238"/>
                </a:lnTo>
                <a:lnTo>
                  <a:pt x="21" y="240"/>
                </a:lnTo>
                <a:lnTo>
                  <a:pt x="27" y="242"/>
                </a:lnTo>
                <a:lnTo>
                  <a:pt x="34" y="246"/>
                </a:lnTo>
                <a:lnTo>
                  <a:pt x="44" y="249"/>
                </a:lnTo>
                <a:lnTo>
                  <a:pt x="50" y="251"/>
                </a:lnTo>
                <a:lnTo>
                  <a:pt x="59" y="253"/>
                </a:lnTo>
                <a:lnTo>
                  <a:pt x="69" y="255"/>
                </a:lnTo>
                <a:lnTo>
                  <a:pt x="80" y="259"/>
                </a:lnTo>
                <a:lnTo>
                  <a:pt x="89" y="261"/>
                </a:lnTo>
                <a:lnTo>
                  <a:pt x="99" y="265"/>
                </a:lnTo>
                <a:lnTo>
                  <a:pt x="110" y="266"/>
                </a:lnTo>
                <a:lnTo>
                  <a:pt x="122" y="270"/>
                </a:lnTo>
                <a:lnTo>
                  <a:pt x="131" y="270"/>
                </a:lnTo>
                <a:lnTo>
                  <a:pt x="141" y="274"/>
                </a:lnTo>
                <a:lnTo>
                  <a:pt x="150" y="276"/>
                </a:lnTo>
                <a:lnTo>
                  <a:pt x="162" y="278"/>
                </a:lnTo>
                <a:lnTo>
                  <a:pt x="169" y="280"/>
                </a:lnTo>
                <a:lnTo>
                  <a:pt x="179" y="282"/>
                </a:lnTo>
                <a:lnTo>
                  <a:pt x="186" y="284"/>
                </a:lnTo>
                <a:lnTo>
                  <a:pt x="196" y="285"/>
                </a:lnTo>
                <a:lnTo>
                  <a:pt x="202" y="285"/>
                </a:lnTo>
                <a:lnTo>
                  <a:pt x="209" y="287"/>
                </a:lnTo>
                <a:lnTo>
                  <a:pt x="215" y="287"/>
                </a:lnTo>
                <a:lnTo>
                  <a:pt x="221" y="289"/>
                </a:lnTo>
                <a:lnTo>
                  <a:pt x="228" y="291"/>
                </a:lnTo>
                <a:lnTo>
                  <a:pt x="230" y="293"/>
                </a:lnTo>
                <a:lnTo>
                  <a:pt x="217" y="259"/>
                </a:lnTo>
                <a:lnTo>
                  <a:pt x="241" y="240"/>
                </a:lnTo>
                <a:lnTo>
                  <a:pt x="203" y="156"/>
                </a:lnTo>
                <a:lnTo>
                  <a:pt x="255" y="150"/>
                </a:lnTo>
                <a:lnTo>
                  <a:pt x="255" y="150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462"/>
          <xdr:cNvSpPr>
            <a:spLocks/>
          </xdr:cNvSpPr>
        </xdr:nvSpPr>
        <xdr:spPr>
          <a:xfrm rot="1225406">
            <a:off x="3069" y="1682"/>
            <a:ext cx="50" cy="59"/>
          </a:xfrm>
          <a:custGeom>
            <a:pathLst>
              <a:path h="372" w="380">
                <a:moveTo>
                  <a:pt x="156" y="15"/>
                </a:moveTo>
                <a:lnTo>
                  <a:pt x="156" y="15"/>
                </a:lnTo>
                <a:lnTo>
                  <a:pt x="158" y="13"/>
                </a:lnTo>
                <a:lnTo>
                  <a:pt x="163" y="11"/>
                </a:lnTo>
                <a:lnTo>
                  <a:pt x="169" y="9"/>
                </a:lnTo>
                <a:lnTo>
                  <a:pt x="177" y="5"/>
                </a:lnTo>
                <a:lnTo>
                  <a:pt x="186" y="4"/>
                </a:lnTo>
                <a:lnTo>
                  <a:pt x="197" y="2"/>
                </a:lnTo>
                <a:lnTo>
                  <a:pt x="207" y="2"/>
                </a:lnTo>
                <a:lnTo>
                  <a:pt x="218" y="0"/>
                </a:lnTo>
                <a:lnTo>
                  <a:pt x="230" y="2"/>
                </a:lnTo>
                <a:lnTo>
                  <a:pt x="239" y="5"/>
                </a:lnTo>
                <a:lnTo>
                  <a:pt x="251" y="9"/>
                </a:lnTo>
                <a:lnTo>
                  <a:pt x="260" y="15"/>
                </a:lnTo>
                <a:lnTo>
                  <a:pt x="270" y="23"/>
                </a:lnTo>
                <a:lnTo>
                  <a:pt x="273" y="28"/>
                </a:lnTo>
                <a:lnTo>
                  <a:pt x="277" y="34"/>
                </a:lnTo>
                <a:lnTo>
                  <a:pt x="281" y="40"/>
                </a:lnTo>
                <a:lnTo>
                  <a:pt x="285" y="47"/>
                </a:lnTo>
                <a:lnTo>
                  <a:pt x="289" y="55"/>
                </a:lnTo>
                <a:lnTo>
                  <a:pt x="291" y="62"/>
                </a:lnTo>
                <a:lnTo>
                  <a:pt x="294" y="68"/>
                </a:lnTo>
                <a:lnTo>
                  <a:pt x="298" y="76"/>
                </a:lnTo>
                <a:lnTo>
                  <a:pt x="302" y="81"/>
                </a:lnTo>
                <a:lnTo>
                  <a:pt x="306" y="89"/>
                </a:lnTo>
                <a:lnTo>
                  <a:pt x="308" y="95"/>
                </a:lnTo>
                <a:lnTo>
                  <a:pt x="311" y="104"/>
                </a:lnTo>
                <a:lnTo>
                  <a:pt x="315" y="110"/>
                </a:lnTo>
                <a:lnTo>
                  <a:pt x="319" y="116"/>
                </a:lnTo>
                <a:lnTo>
                  <a:pt x="321" y="121"/>
                </a:lnTo>
                <a:lnTo>
                  <a:pt x="325" y="129"/>
                </a:lnTo>
                <a:lnTo>
                  <a:pt x="329" y="135"/>
                </a:lnTo>
                <a:lnTo>
                  <a:pt x="332" y="140"/>
                </a:lnTo>
                <a:lnTo>
                  <a:pt x="336" y="146"/>
                </a:lnTo>
                <a:lnTo>
                  <a:pt x="340" y="154"/>
                </a:lnTo>
                <a:lnTo>
                  <a:pt x="346" y="165"/>
                </a:lnTo>
                <a:lnTo>
                  <a:pt x="353" y="177"/>
                </a:lnTo>
                <a:lnTo>
                  <a:pt x="357" y="188"/>
                </a:lnTo>
                <a:lnTo>
                  <a:pt x="363" y="199"/>
                </a:lnTo>
                <a:lnTo>
                  <a:pt x="368" y="209"/>
                </a:lnTo>
                <a:lnTo>
                  <a:pt x="372" y="220"/>
                </a:lnTo>
                <a:lnTo>
                  <a:pt x="376" y="230"/>
                </a:lnTo>
                <a:lnTo>
                  <a:pt x="380" y="241"/>
                </a:lnTo>
                <a:lnTo>
                  <a:pt x="380" y="251"/>
                </a:lnTo>
                <a:lnTo>
                  <a:pt x="380" y="262"/>
                </a:lnTo>
                <a:lnTo>
                  <a:pt x="380" y="272"/>
                </a:lnTo>
                <a:lnTo>
                  <a:pt x="380" y="283"/>
                </a:lnTo>
                <a:lnTo>
                  <a:pt x="378" y="293"/>
                </a:lnTo>
                <a:lnTo>
                  <a:pt x="378" y="304"/>
                </a:lnTo>
                <a:lnTo>
                  <a:pt x="374" y="315"/>
                </a:lnTo>
                <a:lnTo>
                  <a:pt x="372" y="325"/>
                </a:lnTo>
                <a:lnTo>
                  <a:pt x="368" y="332"/>
                </a:lnTo>
                <a:lnTo>
                  <a:pt x="363" y="342"/>
                </a:lnTo>
                <a:lnTo>
                  <a:pt x="355" y="350"/>
                </a:lnTo>
                <a:lnTo>
                  <a:pt x="349" y="357"/>
                </a:lnTo>
                <a:lnTo>
                  <a:pt x="342" y="361"/>
                </a:lnTo>
                <a:lnTo>
                  <a:pt x="332" y="365"/>
                </a:lnTo>
                <a:lnTo>
                  <a:pt x="321" y="369"/>
                </a:lnTo>
                <a:lnTo>
                  <a:pt x="310" y="372"/>
                </a:lnTo>
                <a:lnTo>
                  <a:pt x="302" y="370"/>
                </a:lnTo>
                <a:lnTo>
                  <a:pt x="294" y="370"/>
                </a:lnTo>
                <a:lnTo>
                  <a:pt x="287" y="370"/>
                </a:lnTo>
                <a:lnTo>
                  <a:pt x="279" y="370"/>
                </a:lnTo>
                <a:lnTo>
                  <a:pt x="270" y="370"/>
                </a:lnTo>
                <a:lnTo>
                  <a:pt x="262" y="369"/>
                </a:lnTo>
                <a:lnTo>
                  <a:pt x="254" y="369"/>
                </a:lnTo>
                <a:lnTo>
                  <a:pt x="247" y="369"/>
                </a:lnTo>
                <a:lnTo>
                  <a:pt x="237" y="365"/>
                </a:lnTo>
                <a:lnTo>
                  <a:pt x="228" y="365"/>
                </a:lnTo>
                <a:lnTo>
                  <a:pt x="218" y="363"/>
                </a:lnTo>
                <a:lnTo>
                  <a:pt x="211" y="361"/>
                </a:lnTo>
                <a:lnTo>
                  <a:pt x="203" y="359"/>
                </a:lnTo>
                <a:lnTo>
                  <a:pt x="194" y="357"/>
                </a:lnTo>
                <a:lnTo>
                  <a:pt x="184" y="355"/>
                </a:lnTo>
                <a:lnTo>
                  <a:pt x="177" y="353"/>
                </a:lnTo>
                <a:lnTo>
                  <a:pt x="167" y="350"/>
                </a:lnTo>
                <a:lnTo>
                  <a:pt x="158" y="348"/>
                </a:lnTo>
                <a:lnTo>
                  <a:pt x="150" y="344"/>
                </a:lnTo>
                <a:lnTo>
                  <a:pt x="140" y="342"/>
                </a:lnTo>
                <a:lnTo>
                  <a:pt x="133" y="338"/>
                </a:lnTo>
                <a:lnTo>
                  <a:pt x="125" y="336"/>
                </a:lnTo>
                <a:lnTo>
                  <a:pt x="116" y="332"/>
                </a:lnTo>
                <a:lnTo>
                  <a:pt x="110" y="331"/>
                </a:lnTo>
                <a:lnTo>
                  <a:pt x="102" y="327"/>
                </a:lnTo>
                <a:lnTo>
                  <a:pt x="95" y="323"/>
                </a:lnTo>
                <a:lnTo>
                  <a:pt x="87" y="321"/>
                </a:lnTo>
                <a:lnTo>
                  <a:pt x="81" y="317"/>
                </a:lnTo>
                <a:lnTo>
                  <a:pt x="70" y="312"/>
                </a:lnTo>
                <a:lnTo>
                  <a:pt x="61" y="306"/>
                </a:lnTo>
                <a:lnTo>
                  <a:pt x="51" y="298"/>
                </a:lnTo>
                <a:lnTo>
                  <a:pt x="43" y="291"/>
                </a:lnTo>
                <a:lnTo>
                  <a:pt x="36" y="281"/>
                </a:lnTo>
                <a:lnTo>
                  <a:pt x="28" y="274"/>
                </a:lnTo>
                <a:lnTo>
                  <a:pt x="21" y="262"/>
                </a:lnTo>
                <a:lnTo>
                  <a:pt x="17" y="254"/>
                </a:lnTo>
                <a:lnTo>
                  <a:pt x="11" y="243"/>
                </a:lnTo>
                <a:lnTo>
                  <a:pt x="7" y="235"/>
                </a:lnTo>
                <a:lnTo>
                  <a:pt x="4" y="224"/>
                </a:lnTo>
                <a:lnTo>
                  <a:pt x="2" y="215"/>
                </a:lnTo>
                <a:lnTo>
                  <a:pt x="0" y="205"/>
                </a:lnTo>
                <a:lnTo>
                  <a:pt x="2" y="197"/>
                </a:lnTo>
                <a:lnTo>
                  <a:pt x="2" y="188"/>
                </a:lnTo>
                <a:lnTo>
                  <a:pt x="5" y="182"/>
                </a:lnTo>
                <a:lnTo>
                  <a:pt x="11" y="175"/>
                </a:lnTo>
                <a:lnTo>
                  <a:pt x="19" y="171"/>
                </a:lnTo>
                <a:lnTo>
                  <a:pt x="24" y="165"/>
                </a:lnTo>
                <a:lnTo>
                  <a:pt x="32" y="161"/>
                </a:lnTo>
                <a:lnTo>
                  <a:pt x="40" y="159"/>
                </a:lnTo>
                <a:lnTo>
                  <a:pt x="49" y="156"/>
                </a:lnTo>
                <a:lnTo>
                  <a:pt x="59" y="152"/>
                </a:lnTo>
                <a:lnTo>
                  <a:pt x="66" y="148"/>
                </a:lnTo>
                <a:lnTo>
                  <a:pt x="76" y="146"/>
                </a:lnTo>
                <a:lnTo>
                  <a:pt x="85" y="142"/>
                </a:lnTo>
                <a:lnTo>
                  <a:pt x="95" y="137"/>
                </a:lnTo>
                <a:lnTo>
                  <a:pt x="102" y="135"/>
                </a:lnTo>
                <a:lnTo>
                  <a:pt x="110" y="129"/>
                </a:lnTo>
                <a:lnTo>
                  <a:pt x="119" y="125"/>
                </a:lnTo>
                <a:lnTo>
                  <a:pt x="125" y="119"/>
                </a:lnTo>
                <a:lnTo>
                  <a:pt x="131" y="114"/>
                </a:lnTo>
                <a:lnTo>
                  <a:pt x="137" y="108"/>
                </a:lnTo>
                <a:lnTo>
                  <a:pt x="140" y="100"/>
                </a:lnTo>
                <a:lnTo>
                  <a:pt x="144" y="93"/>
                </a:lnTo>
                <a:lnTo>
                  <a:pt x="146" y="83"/>
                </a:lnTo>
                <a:lnTo>
                  <a:pt x="148" y="76"/>
                </a:lnTo>
                <a:lnTo>
                  <a:pt x="150" y="70"/>
                </a:lnTo>
                <a:lnTo>
                  <a:pt x="152" y="62"/>
                </a:lnTo>
                <a:lnTo>
                  <a:pt x="152" y="53"/>
                </a:lnTo>
                <a:lnTo>
                  <a:pt x="154" y="47"/>
                </a:lnTo>
                <a:lnTo>
                  <a:pt x="156" y="42"/>
                </a:lnTo>
                <a:lnTo>
                  <a:pt x="156" y="30"/>
                </a:lnTo>
                <a:lnTo>
                  <a:pt x="156" y="23"/>
                </a:lnTo>
                <a:lnTo>
                  <a:pt x="156" y="17"/>
                </a:lnTo>
                <a:lnTo>
                  <a:pt x="156" y="15"/>
                </a:lnTo>
                <a:lnTo>
                  <a:pt x="156" y="15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463"/>
          <xdr:cNvSpPr>
            <a:spLocks/>
          </xdr:cNvSpPr>
        </xdr:nvSpPr>
        <xdr:spPr>
          <a:xfrm rot="1225406">
            <a:off x="2951" y="1665"/>
            <a:ext cx="54" cy="75"/>
          </a:xfrm>
          <a:custGeom>
            <a:pathLst>
              <a:path h="475" w="414">
                <a:moveTo>
                  <a:pt x="129" y="30"/>
                </a:moveTo>
                <a:lnTo>
                  <a:pt x="125" y="30"/>
                </a:lnTo>
                <a:lnTo>
                  <a:pt x="117" y="30"/>
                </a:lnTo>
                <a:lnTo>
                  <a:pt x="110" y="30"/>
                </a:lnTo>
                <a:lnTo>
                  <a:pt x="104" y="34"/>
                </a:lnTo>
                <a:lnTo>
                  <a:pt x="95" y="36"/>
                </a:lnTo>
                <a:lnTo>
                  <a:pt x="87" y="40"/>
                </a:lnTo>
                <a:lnTo>
                  <a:pt x="77" y="43"/>
                </a:lnTo>
                <a:lnTo>
                  <a:pt x="68" y="49"/>
                </a:lnTo>
                <a:lnTo>
                  <a:pt x="58" y="57"/>
                </a:lnTo>
                <a:lnTo>
                  <a:pt x="51" y="66"/>
                </a:lnTo>
                <a:lnTo>
                  <a:pt x="45" y="72"/>
                </a:lnTo>
                <a:lnTo>
                  <a:pt x="39" y="78"/>
                </a:lnTo>
                <a:lnTo>
                  <a:pt x="34" y="83"/>
                </a:lnTo>
                <a:lnTo>
                  <a:pt x="30" y="91"/>
                </a:lnTo>
                <a:lnTo>
                  <a:pt x="26" y="97"/>
                </a:lnTo>
                <a:lnTo>
                  <a:pt x="20" y="106"/>
                </a:lnTo>
                <a:lnTo>
                  <a:pt x="17" y="114"/>
                </a:lnTo>
                <a:lnTo>
                  <a:pt x="13" y="125"/>
                </a:lnTo>
                <a:lnTo>
                  <a:pt x="7" y="133"/>
                </a:lnTo>
                <a:lnTo>
                  <a:pt x="5" y="142"/>
                </a:lnTo>
                <a:lnTo>
                  <a:pt x="1" y="150"/>
                </a:lnTo>
                <a:lnTo>
                  <a:pt x="1" y="159"/>
                </a:lnTo>
                <a:lnTo>
                  <a:pt x="0" y="167"/>
                </a:lnTo>
                <a:lnTo>
                  <a:pt x="1" y="177"/>
                </a:lnTo>
                <a:lnTo>
                  <a:pt x="1" y="184"/>
                </a:lnTo>
                <a:lnTo>
                  <a:pt x="5" y="194"/>
                </a:lnTo>
                <a:lnTo>
                  <a:pt x="5" y="201"/>
                </a:lnTo>
                <a:lnTo>
                  <a:pt x="9" y="209"/>
                </a:lnTo>
                <a:lnTo>
                  <a:pt x="13" y="216"/>
                </a:lnTo>
                <a:lnTo>
                  <a:pt x="17" y="224"/>
                </a:lnTo>
                <a:lnTo>
                  <a:pt x="20" y="232"/>
                </a:lnTo>
                <a:lnTo>
                  <a:pt x="26" y="239"/>
                </a:lnTo>
                <a:lnTo>
                  <a:pt x="32" y="247"/>
                </a:lnTo>
                <a:lnTo>
                  <a:pt x="39" y="255"/>
                </a:lnTo>
                <a:lnTo>
                  <a:pt x="43" y="260"/>
                </a:lnTo>
                <a:lnTo>
                  <a:pt x="49" y="268"/>
                </a:lnTo>
                <a:lnTo>
                  <a:pt x="57" y="274"/>
                </a:lnTo>
                <a:lnTo>
                  <a:pt x="62" y="281"/>
                </a:lnTo>
                <a:lnTo>
                  <a:pt x="70" y="287"/>
                </a:lnTo>
                <a:lnTo>
                  <a:pt x="76" y="293"/>
                </a:lnTo>
                <a:lnTo>
                  <a:pt x="83" y="298"/>
                </a:lnTo>
                <a:lnTo>
                  <a:pt x="89" y="304"/>
                </a:lnTo>
                <a:lnTo>
                  <a:pt x="100" y="315"/>
                </a:lnTo>
                <a:lnTo>
                  <a:pt x="114" y="327"/>
                </a:lnTo>
                <a:lnTo>
                  <a:pt x="123" y="334"/>
                </a:lnTo>
                <a:lnTo>
                  <a:pt x="134" y="344"/>
                </a:lnTo>
                <a:lnTo>
                  <a:pt x="140" y="351"/>
                </a:lnTo>
                <a:lnTo>
                  <a:pt x="150" y="361"/>
                </a:lnTo>
                <a:lnTo>
                  <a:pt x="157" y="371"/>
                </a:lnTo>
                <a:lnTo>
                  <a:pt x="167" y="382"/>
                </a:lnTo>
                <a:lnTo>
                  <a:pt x="174" y="393"/>
                </a:lnTo>
                <a:lnTo>
                  <a:pt x="184" y="405"/>
                </a:lnTo>
                <a:lnTo>
                  <a:pt x="193" y="414"/>
                </a:lnTo>
                <a:lnTo>
                  <a:pt x="203" y="428"/>
                </a:lnTo>
                <a:lnTo>
                  <a:pt x="212" y="437"/>
                </a:lnTo>
                <a:lnTo>
                  <a:pt x="222" y="447"/>
                </a:lnTo>
                <a:lnTo>
                  <a:pt x="233" y="454"/>
                </a:lnTo>
                <a:lnTo>
                  <a:pt x="245" y="462"/>
                </a:lnTo>
                <a:lnTo>
                  <a:pt x="256" y="467"/>
                </a:lnTo>
                <a:lnTo>
                  <a:pt x="269" y="471"/>
                </a:lnTo>
                <a:lnTo>
                  <a:pt x="275" y="473"/>
                </a:lnTo>
                <a:lnTo>
                  <a:pt x="283" y="473"/>
                </a:lnTo>
                <a:lnTo>
                  <a:pt x="288" y="473"/>
                </a:lnTo>
                <a:lnTo>
                  <a:pt x="298" y="475"/>
                </a:lnTo>
                <a:lnTo>
                  <a:pt x="304" y="473"/>
                </a:lnTo>
                <a:lnTo>
                  <a:pt x="309" y="471"/>
                </a:lnTo>
                <a:lnTo>
                  <a:pt x="317" y="469"/>
                </a:lnTo>
                <a:lnTo>
                  <a:pt x="323" y="467"/>
                </a:lnTo>
                <a:lnTo>
                  <a:pt x="334" y="462"/>
                </a:lnTo>
                <a:lnTo>
                  <a:pt x="347" y="454"/>
                </a:lnTo>
                <a:lnTo>
                  <a:pt x="357" y="445"/>
                </a:lnTo>
                <a:lnTo>
                  <a:pt x="366" y="435"/>
                </a:lnTo>
                <a:lnTo>
                  <a:pt x="374" y="424"/>
                </a:lnTo>
                <a:lnTo>
                  <a:pt x="383" y="412"/>
                </a:lnTo>
                <a:lnTo>
                  <a:pt x="385" y="407"/>
                </a:lnTo>
                <a:lnTo>
                  <a:pt x="389" y="399"/>
                </a:lnTo>
                <a:lnTo>
                  <a:pt x="393" y="393"/>
                </a:lnTo>
                <a:lnTo>
                  <a:pt x="395" y="388"/>
                </a:lnTo>
                <a:lnTo>
                  <a:pt x="399" y="380"/>
                </a:lnTo>
                <a:lnTo>
                  <a:pt x="401" y="372"/>
                </a:lnTo>
                <a:lnTo>
                  <a:pt x="402" y="367"/>
                </a:lnTo>
                <a:lnTo>
                  <a:pt x="406" y="361"/>
                </a:lnTo>
                <a:lnTo>
                  <a:pt x="408" y="348"/>
                </a:lnTo>
                <a:lnTo>
                  <a:pt x="412" y="336"/>
                </a:lnTo>
                <a:lnTo>
                  <a:pt x="414" y="327"/>
                </a:lnTo>
                <a:lnTo>
                  <a:pt x="414" y="317"/>
                </a:lnTo>
                <a:lnTo>
                  <a:pt x="414" y="310"/>
                </a:lnTo>
                <a:lnTo>
                  <a:pt x="414" y="304"/>
                </a:lnTo>
                <a:lnTo>
                  <a:pt x="414" y="298"/>
                </a:lnTo>
                <a:lnTo>
                  <a:pt x="414" y="291"/>
                </a:lnTo>
                <a:lnTo>
                  <a:pt x="414" y="283"/>
                </a:lnTo>
                <a:lnTo>
                  <a:pt x="414" y="275"/>
                </a:lnTo>
                <a:lnTo>
                  <a:pt x="414" y="266"/>
                </a:lnTo>
                <a:lnTo>
                  <a:pt x="414" y="258"/>
                </a:lnTo>
                <a:lnTo>
                  <a:pt x="412" y="247"/>
                </a:lnTo>
                <a:lnTo>
                  <a:pt x="412" y="239"/>
                </a:lnTo>
                <a:lnTo>
                  <a:pt x="412" y="228"/>
                </a:lnTo>
                <a:lnTo>
                  <a:pt x="412" y="220"/>
                </a:lnTo>
                <a:lnTo>
                  <a:pt x="412" y="209"/>
                </a:lnTo>
                <a:lnTo>
                  <a:pt x="412" y="199"/>
                </a:lnTo>
                <a:lnTo>
                  <a:pt x="412" y="190"/>
                </a:lnTo>
                <a:lnTo>
                  <a:pt x="412" y="180"/>
                </a:lnTo>
                <a:lnTo>
                  <a:pt x="410" y="169"/>
                </a:lnTo>
                <a:lnTo>
                  <a:pt x="408" y="159"/>
                </a:lnTo>
                <a:lnTo>
                  <a:pt x="408" y="148"/>
                </a:lnTo>
                <a:lnTo>
                  <a:pt x="408" y="139"/>
                </a:lnTo>
                <a:lnTo>
                  <a:pt x="406" y="127"/>
                </a:lnTo>
                <a:lnTo>
                  <a:pt x="406" y="120"/>
                </a:lnTo>
                <a:lnTo>
                  <a:pt x="402" y="108"/>
                </a:lnTo>
                <a:lnTo>
                  <a:pt x="402" y="100"/>
                </a:lnTo>
                <a:lnTo>
                  <a:pt x="401" y="91"/>
                </a:lnTo>
                <a:lnTo>
                  <a:pt x="399" y="83"/>
                </a:lnTo>
                <a:lnTo>
                  <a:pt x="397" y="76"/>
                </a:lnTo>
                <a:lnTo>
                  <a:pt x="395" y="68"/>
                </a:lnTo>
                <a:lnTo>
                  <a:pt x="393" y="61"/>
                </a:lnTo>
                <a:lnTo>
                  <a:pt x="389" y="55"/>
                </a:lnTo>
                <a:lnTo>
                  <a:pt x="387" y="47"/>
                </a:lnTo>
                <a:lnTo>
                  <a:pt x="385" y="45"/>
                </a:lnTo>
                <a:lnTo>
                  <a:pt x="378" y="34"/>
                </a:lnTo>
                <a:lnTo>
                  <a:pt x="370" y="26"/>
                </a:lnTo>
                <a:lnTo>
                  <a:pt x="363" y="19"/>
                </a:lnTo>
                <a:lnTo>
                  <a:pt x="355" y="13"/>
                </a:lnTo>
                <a:lnTo>
                  <a:pt x="345" y="7"/>
                </a:lnTo>
                <a:lnTo>
                  <a:pt x="336" y="5"/>
                </a:lnTo>
                <a:lnTo>
                  <a:pt x="326" y="2"/>
                </a:lnTo>
                <a:lnTo>
                  <a:pt x="317" y="2"/>
                </a:lnTo>
                <a:lnTo>
                  <a:pt x="307" y="0"/>
                </a:lnTo>
                <a:lnTo>
                  <a:pt x="298" y="0"/>
                </a:lnTo>
                <a:lnTo>
                  <a:pt x="287" y="0"/>
                </a:lnTo>
                <a:lnTo>
                  <a:pt x="279" y="2"/>
                </a:lnTo>
                <a:lnTo>
                  <a:pt x="269" y="2"/>
                </a:lnTo>
                <a:lnTo>
                  <a:pt x="262" y="5"/>
                </a:lnTo>
                <a:lnTo>
                  <a:pt x="252" y="7"/>
                </a:lnTo>
                <a:lnTo>
                  <a:pt x="247" y="11"/>
                </a:lnTo>
                <a:lnTo>
                  <a:pt x="237" y="13"/>
                </a:lnTo>
                <a:lnTo>
                  <a:pt x="230" y="17"/>
                </a:lnTo>
                <a:lnTo>
                  <a:pt x="220" y="19"/>
                </a:lnTo>
                <a:lnTo>
                  <a:pt x="212" y="23"/>
                </a:lnTo>
                <a:lnTo>
                  <a:pt x="201" y="23"/>
                </a:lnTo>
                <a:lnTo>
                  <a:pt x="191" y="24"/>
                </a:lnTo>
                <a:lnTo>
                  <a:pt x="182" y="24"/>
                </a:lnTo>
                <a:lnTo>
                  <a:pt x="172" y="28"/>
                </a:lnTo>
                <a:lnTo>
                  <a:pt x="163" y="28"/>
                </a:lnTo>
                <a:lnTo>
                  <a:pt x="155" y="28"/>
                </a:lnTo>
                <a:lnTo>
                  <a:pt x="148" y="28"/>
                </a:lnTo>
                <a:lnTo>
                  <a:pt x="142" y="30"/>
                </a:lnTo>
                <a:lnTo>
                  <a:pt x="131" y="30"/>
                </a:lnTo>
                <a:lnTo>
                  <a:pt x="129" y="30"/>
                </a:lnTo>
                <a:lnTo>
                  <a:pt x="129" y="30"/>
                </a:lnTo>
                <a:close/>
              </a:path>
            </a:pathLst>
          </a:custGeom>
          <a:solidFill>
            <a:srgbClr val="FFFFE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464"/>
          <xdr:cNvSpPr>
            <a:spLocks/>
          </xdr:cNvSpPr>
        </xdr:nvSpPr>
        <xdr:spPr>
          <a:xfrm rot="1225406">
            <a:off x="2908" y="1604"/>
            <a:ext cx="61" cy="66"/>
          </a:xfrm>
          <a:custGeom>
            <a:pathLst>
              <a:path h="422" w="462">
                <a:moveTo>
                  <a:pt x="372" y="0"/>
                </a:moveTo>
                <a:lnTo>
                  <a:pt x="376" y="0"/>
                </a:lnTo>
                <a:lnTo>
                  <a:pt x="386" y="4"/>
                </a:lnTo>
                <a:lnTo>
                  <a:pt x="393" y="8"/>
                </a:lnTo>
                <a:lnTo>
                  <a:pt x="401" y="13"/>
                </a:lnTo>
                <a:lnTo>
                  <a:pt x="409" y="19"/>
                </a:lnTo>
                <a:lnTo>
                  <a:pt x="418" y="27"/>
                </a:lnTo>
                <a:lnTo>
                  <a:pt x="426" y="34"/>
                </a:lnTo>
                <a:lnTo>
                  <a:pt x="435" y="46"/>
                </a:lnTo>
                <a:lnTo>
                  <a:pt x="437" y="51"/>
                </a:lnTo>
                <a:lnTo>
                  <a:pt x="441" y="57"/>
                </a:lnTo>
                <a:lnTo>
                  <a:pt x="445" y="65"/>
                </a:lnTo>
                <a:lnTo>
                  <a:pt x="449" y="72"/>
                </a:lnTo>
                <a:lnTo>
                  <a:pt x="450" y="80"/>
                </a:lnTo>
                <a:lnTo>
                  <a:pt x="454" y="88"/>
                </a:lnTo>
                <a:lnTo>
                  <a:pt x="456" y="97"/>
                </a:lnTo>
                <a:lnTo>
                  <a:pt x="458" y="107"/>
                </a:lnTo>
                <a:lnTo>
                  <a:pt x="460" y="116"/>
                </a:lnTo>
                <a:lnTo>
                  <a:pt x="460" y="128"/>
                </a:lnTo>
                <a:lnTo>
                  <a:pt x="462" y="139"/>
                </a:lnTo>
                <a:lnTo>
                  <a:pt x="462" y="150"/>
                </a:lnTo>
                <a:lnTo>
                  <a:pt x="460" y="160"/>
                </a:lnTo>
                <a:lnTo>
                  <a:pt x="460" y="171"/>
                </a:lnTo>
                <a:lnTo>
                  <a:pt x="456" y="183"/>
                </a:lnTo>
                <a:lnTo>
                  <a:pt x="454" y="194"/>
                </a:lnTo>
                <a:lnTo>
                  <a:pt x="450" y="205"/>
                </a:lnTo>
                <a:lnTo>
                  <a:pt x="447" y="215"/>
                </a:lnTo>
                <a:lnTo>
                  <a:pt x="443" y="224"/>
                </a:lnTo>
                <a:lnTo>
                  <a:pt x="439" y="236"/>
                </a:lnTo>
                <a:lnTo>
                  <a:pt x="433" y="243"/>
                </a:lnTo>
                <a:lnTo>
                  <a:pt x="428" y="253"/>
                </a:lnTo>
                <a:lnTo>
                  <a:pt x="422" y="261"/>
                </a:lnTo>
                <a:lnTo>
                  <a:pt x="416" y="270"/>
                </a:lnTo>
                <a:lnTo>
                  <a:pt x="410" y="278"/>
                </a:lnTo>
                <a:lnTo>
                  <a:pt x="403" y="285"/>
                </a:lnTo>
                <a:lnTo>
                  <a:pt x="395" y="295"/>
                </a:lnTo>
                <a:lnTo>
                  <a:pt x="390" y="302"/>
                </a:lnTo>
                <a:lnTo>
                  <a:pt x="382" y="308"/>
                </a:lnTo>
                <a:lnTo>
                  <a:pt x="374" y="314"/>
                </a:lnTo>
                <a:lnTo>
                  <a:pt x="365" y="320"/>
                </a:lnTo>
                <a:lnTo>
                  <a:pt x="359" y="325"/>
                </a:lnTo>
                <a:lnTo>
                  <a:pt x="352" y="331"/>
                </a:lnTo>
                <a:lnTo>
                  <a:pt x="344" y="337"/>
                </a:lnTo>
                <a:lnTo>
                  <a:pt x="334" y="340"/>
                </a:lnTo>
                <a:lnTo>
                  <a:pt x="329" y="346"/>
                </a:lnTo>
                <a:lnTo>
                  <a:pt x="319" y="348"/>
                </a:lnTo>
                <a:lnTo>
                  <a:pt x="312" y="352"/>
                </a:lnTo>
                <a:lnTo>
                  <a:pt x="304" y="356"/>
                </a:lnTo>
                <a:lnTo>
                  <a:pt x="298" y="359"/>
                </a:lnTo>
                <a:lnTo>
                  <a:pt x="291" y="359"/>
                </a:lnTo>
                <a:lnTo>
                  <a:pt x="283" y="361"/>
                </a:lnTo>
                <a:lnTo>
                  <a:pt x="277" y="363"/>
                </a:lnTo>
                <a:lnTo>
                  <a:pt x="272" y="365"/>
                </a:lnTo>
                <a:lnTo>
                  <a:pt x="262" y="365"/>
                </a:lnTo>
                <a:lnTo>
                  <a:pt x="255" y="367"/>
                </a:lnTo>
                <a:lnTo>
                  <a:pt x="247" y="367"/>
                </a:lnTo>
                <a:lnTo>
                  <a:pt x="239" y="369"/>
                </a:lnTo>
                <a:lnTo>
                  <a:pt x="230" y="371"/>
                </a:lnTo>
                <a:lnTo>
                  <a:pt x="220" y="373"/>
                </a:lnTo>
                <a:lnTo>
                  <a:pt x="213" y="377"/>
                </a:lnTo>
                <a:lnTo>
                  <a:pt x="203" y="380"/>
                </a:lnTo>
                <a:lnTo>
                  <a:pt x="194" y="382"/>
                </a:lnTo>
                <a:lnTo>
                  <a:pt x="182" y="386"/>
                </a:lnTo>
                <a:lnTo>
                  <a:pt x="173" y="390"/>
                </a:lnTo>
                <a:lnTo>
                  <a:pt x="163" y="392"/>
                </a:lnTo>
                <a:lnTo>
                  <a:pt x="154" y="396"/>
                </a:lnTo>
                <a:lnTo>
                  <a:pt x="142" y="399"/>
                </a:lnTo>
                <a:lnTo>
                  <a:pt x="133" y="403"/>
                </a:lnTo>
                <a:lnTo>
                  <a:pt x="123" y="405"/>
                </a:lnTo>
                <a:lnTo>
                  <a:pt x="112" y="409"/>
                </a:lnTo>
                <a:lnTo>
                  <a:pt x="103" y="411"/>
                </a:lnTo>
                <a:lnTo>
                  <a:pt x="93" y="413"/>
                </a:lnTo>
                <a:lnTo>
                  <a:pt x="82" y="417"/>
                </a:lnTo>
                <a:lnTo>
                  <a:pt x="72" y="417"/>
                </a:lnTo>
                <a:lnTo>
                  <a:pt x="63" y="420"/>
                </a:lnTo>
                <a:lnTo>
                  <a:pt x="55" y="420"/>
                </a:lnTo>
                <a:lnTo>
                  <a:pt x="47" y="422"/>
                </a:lnTo>
                <a:lnTo>
                  <a:pt x="38" y="422"/>
                </a:lnTo>
                <a:lnTo>
                  <a:pt x="32" y="422"/>
                </a:lnTo>
                <a:lnTo>
                  <a:pt x="25" y="422"/>
                </a:lnTo>
                <a:lnTo>
                  <a:pt x="19" y="422"/>
                </a:lnTo>
                <a:lnTo>
                  <a:pt x="8" y="418"/>
                </a:lnTo>
                <a:lnTo>
                  <a:pt x="0" y="413"/>
                </a:lnTo>
                <a:lnTo>
                  <a:pt x="182" y="150"/>
                </a:lnTo>
                <a:lnTo>
                  <a:pt x="372" y="0"/>
                </a:lnTo>
                <a:lnTo>
                  <a:pt x="372" y="0"/>
                </a:lnTo>
                <a:close/>
              </a:path>
            </a:pathLst>
          </a:custGeom>
          <a:solidFill>
            <a:srgbClr val="FF4D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AutoShape 465"/>
          <xdr:cNvSpPr>
            <a:spLocks/>
          </xdr:cNvSpPr>
        </xdr:nvSpPr>
        <xdr:spPr>
          <a:xfrm rot="1225406">
            <a:off x="2907" y="1585"/>
            <a:ext cx="54" cy="81"/>
          </a:xfrm>
          <a:custGeom>
            <a:pathLst>
              <a:path h="517" w="416">
                <a:moveTo>
                  <a:pt x="416" y="123"/>
                </a:moveTo>
                <a:lnTo>
                  <a:pt x="416" y="120"/>
                </a:lnTo>
                <a:lnTo>
                  <a:pt x="414" y="112"/>
                </a:lnTo>
                <a:lnTo>
                  <a:pt x="410" y="104"/>
                </a:lnTo>
                <a:lnTo>
                  <a:pt x="410" y="99"/>
                </a:lnTo>
                <a:lnTo>
                  <a:pt x="408" y="93"/>
                </a:lnTo>
                <a:lnTo>
                  <a:pt x="406" y="87"/>
                </a:lnTo>
                <a:lnTo>
                  <a:pt x="403" y="78"/>
                </a:lnTo>
                <a:lnTo>
                  <a:pt x="399" y="72"/>
                </a:lnTo>
                <a:lnTo>
                  <a:pt x="393" y="64"/>
                </a:lnTo>
                <a:lnTo>
                  <a:pt x="391" y="61"/>
                </a:lnTo>
                <a:lnTo>
                  <a:pt x="386" y="55"/>
                </a:lnTo>
                <a:lnTo>
                  <a:pt x="380" y="51"/>
                </a:lnTo>
                <a:lnTo>
                  <a:pt x="372" y="49"/>
                </a:lnTo>
                <a:lnTo>
                  <a:pt x="367" y="49"/>
                </a:lnTo>
                <a:lnTo>
                  <a:pt x="357" y="47"/>
                </a:lnTo>
                <a:lnTo>
                  <a:pt x="349" y="45"/>
                </a:lnTo>
                <a:lnTo>
                  <a:pt x="342" y="42"/>
                </a:lnTo>
                <a:lnTo>
                  <a:pt x="332" y="40"/>
                </a:lnTo>
                <a:lnTo>
                  <a:pt x="325" y="34"/>
                </a:lnTo>
                <a:lnTo>
                  <a:pt x="317" y="28"/>
                </a:lnTo>
                <a:lnTo>
                  <a:pt x="310" y="25"/>
                </a:lnTo>
                <a:lnTo>
                  <a:pt x="302" y="21"/>
                </a:lnTo>
                <a:lnTo>
                  <a:pt x="292" y="15"/>
                </a:lnTo>
                <a:lnTo>
                  <a:pt x="283" y="9"/>
                </a:lnTo>
                <a:lnTo>
                  <a:pt x="273" y="6"/>
                </a:lnTo>
                <a:lnTo>
                  <a:pt x="264" y="4"/>
                </a:lnTo>
                <a:lnTo>
                  <a:pt x="253" y="0"/>
                </a:lnTo>
                <a:lnTo>
                  <a:pt x="243" y="0"/>
                </a:lnTo>
                <a:lnTo>
                  <a:pt x="232" y="0"/>
                </a:lnTo>
                <a:lnTo>
                  <a:pt x="222" y="4"/>
                </a:lnTo>
                <a:lnTo>
                  <a:pt x="214" y="4"/>
                </a:lnTo>
                <a:lnTo>
                  <a:pt x="207" y="6"/>
                </a:lnTo>
                <a:lnTo>
                  <a:pt x="201" y="6"/>
                </a:lnTo>
                <a:lnTo>
                  <a:pt x="195" y="9"/>
                </a:lnTo>
                <a:lnTo>
                  <a:pt x="188" y="11"/>
                </a:lnTo>
                <a:lnTo>
                  <a:pt x="182" y="15"/>
                </a:lnTo>
                <a:lnTo>
                  <a:pt x="176" y="17"/>
                </a:lnTo>
                <a:lnTo>
                  <a:pt x="171" y="21"/>
                </a:lnTo>
                <a:lnTo>
                  <a:pt x="163" y="25"/>
                </a:lnTo>
                <a:lnTo>
                  <a:pt x="157" y="28"/>
                </a:lnTo>
                <a:lnTo>
                  <a:pt x="152" y="30"/>
                </a:lnTo>
                <a:lnTo>
                  <a:pt x="146" y="36"/>
                </a:lnTo>
                <a:lnTo>
                  <a:pt x="135" y="45"/>
                </a:lnTo>
                <a:lnTo>
                  <a:pt x="125" y="55"/>
                </a:lnTo>
                <a:lnTo>
                  <a:pt x="114" y="64"/>
                </a:lnTo>
                <a:lnTo>
                  <a:pt x="104" y="76"/>
                </a:lnTo>
                <a:lnTo>
                  <a:pt x="99" y="82"/>
                </a:lnTo>
                <a:lnTo>
                  <a:pt x="95" y="89"/>
                </a:lnTo>
                <a:lnTo>
                  <a:pt x="91" y="95"/>
                </a:lnTo>
                <a:lnTo>
                  <a:pt x="89" y="103"/>
                </a:lnTo>
                <a:lnTo>
                  <a:pt x="85" y="108"/>
                </a:lnTo>
                <a:lnTo>
                  <a:pt x="81" y="116"/>
                </a:lnTo>
                <a:lnTo>
                  <a:pt x="78" y="123"/>
                </a:lnTo>
                <a:lnTo>
                  <a:pt x="76" y="129"/>
                </a:lnTo>
                <a:lnTo>
                  <a:pt x="74" y="137"/>
                </a:lnTo>
                <a:lnTo>
                  <a:pt x="72" y="144"/>
                </a:lnTo>
                <a:lnTo>
                  <a:pt x="72" y="152"/>
                </a:lnTo>
                <a:lnTo>
                  <a:pt x="72" y="161"/>
                </a:lnTo>
                <a:lnTo>
                  <a:pt x="68" y="167"/>
                </a:lnTo>
                <a:lnTo>
                  <a:pt x="66" y="177"/>
                </a:lnTo>
                <a:lnTo>
                  <a:pt x="64" y="184"/>
                </a:lnTo>
                <a:lnTo>
                  <a:pt x="62" y="194"/>
                </a:lnTo>
                <a:lnTo>
                  <a:pt x="61" y="203"/>
                </a:lnTo>
                <a:lnTo>
                  <a:pt x="57" y="213"/>
                </a:lnTo>
                <a:lnTo>
                  <a:pt x="55" y="220"/>
                </a:lnTo>
                <a:lnTo>
                  <a:pt x="53" y="232"/>
                </a:lnTo>
                <a:lnTo>
                  <a:pt x="49" y="239"/>
                </a:lnTo>
                <a:lnTo>
                  <a:pt x="47" y="251"/>
                </a:lnTo>
                <a:lnTo>
                  <a:pt x="43" y="260"/>
                </a:lnTo>
                <a:lnTo>
                  <a:pt x="42" y="270"/>
                </a:lnTo>
                <a:lnTo>
                  <a:pt x="38" y="279"/>
                </a:lnTo>
                <a:lnTo>
                  <a:pt x="34" y="289"/>
                </a:lnTo>
                <a:lnTo>
                  <a:pt x="30" y="298"/>
                </a:lnTo>
                <a:lnTo>
                  <a:pt x="28" y="310"/>
                </a:lnTo>
                <a:lnTo>
                  <a:pt x="24" y="317"/>
                </a:lnTo>
                <a:lnTo>
                  <a:pt x="23" y="327"/>
                </a:lnTo>
                <a:lnTo>
                  <a:pt x="19" y="334"/>
                </a:lnTo>
                <a:lnTo>
                  <a:pt x="15" y="344"/>
                </a:lnTo>
                <a:lnTo>
                  <a:pt x="11" y="352"/>
                </a:lnTo>
                <a:lnTo>
                  <a:pt x="9" y="359"/>
                </a:lnTo>
                <a:lnTo>
                  <a:pt x="7" y="369"/>
                </a:lnTo>
                <a:lnTo>
                  <a:pt x="5" y="376"/>
                </a:lnTo>
                <a:lnTo>
                  <a:pt x="2" y="382"/>
                </a:lnTo>
                <a:lnTo>
                  <a:pt x="2" y="388"/>
                </a:lnTo>
                <a:lnTo>
                  <a:pt x="0" y="393"/>
                </a:lnTo>
                <a:lnTo>
                  <a:pt x="0" y="401"/>
                </a:lnTo>
                <a:lnTo>
                  <a:pt x="0" y="411"/>
                </a:lnTo>
                <a:lnTo>
                  <a:pt x="0" y="418"/>
                </a:lnTo>
                <a:lnTo>
                  <a:pt x="2" y="424"/>
                </a:lnTo>
                <a:lnTo>
                  <a:pt x="2" y="431"/>
                </a:lnTo>
                <a:lnTo>
                  <a:pt x="4" y="437"/>
                </a:lnTo>
                <a:lnTo>
                  <a:pt x="5" y="447"/>
                </a:lnTo>
                <a:lnTo>
                  <a:pt x="5" y="452"/>
                </a:lnTo>
                <a:lnTo>
                  <a:pt x="5" y="462"/>
                </a:lnTo>
                <a:lnTo>
                  <a:pt x="7" y="469"/>
                </a:lnTo>
                <a:lnTo>
                  <a:pt x="9" y="477"/>
                </a:lnTo>
                <a:lnTo>
                  <a:pt x="9" y="485"/>
                </a:lnTo>
                <a:lnTo>
                  <a:pt x="11" y="490"/>
                </a:lnTo>
                <a:lnTo>
                  <a:pt x="15" y="496"/>
                </a:lnTo>
                <a:lnTo>
                  <a:pt x="19" y="504"/>
                </a:lnTo>
                <a:lnTo>
                  <a:pt x="23" y="508"/>
                </a:lnTo>
                <a:lnTo>
                  <a:pt x="26" y="511"/>
                </a:lnTo>
                <a:lnTo>
                  <a:pt x="34" y="515"/>
                </a:lnTo>
                <a:lnTo>
                  <a:pt x="42" y="517"/>
                </a:lnTo>
                <a:lnTo>
                  <a:pt x="49" y="515"/>
                </a:lnTo>
                <a:lnTo>
                  <a:pt x="59" y="515"/>
                </a:lnTo>
                <a:lnTo>
                  <a:pt x="68" y="513"/>
                </a:lnTo>
                <a:lnTo>
                  <a:pt x="80" y="511"/>
                </a:lnTo>
                <a:lnTo>
                  <a:pt x="89" y="508"/>
                </a:lnTo>
                <a:lnTo>
                  <a:pt x="100" y="504"/>
                </a:lnTo>
                <a:lnTo>
                  <a:pt x="110" y="498"/>
                </a:lnTo>
                <a:lnTo>
                  <a:pt x="121" y="494"/>
                </a:lnTo>
                <a:lnTo>
                  <a:pt x="131" y="487"/>
                </a:lnTo>
                <a:lnTo>
                  <a:pt x="140" y="479"/>
                </a:lnTo>
                <a:lnTo>
                  <a:pt x="150" y="471"/>
                </a:lnTo>
                <a:lnTo>
                  <a:pt x="157" y="464"/>
                </a:lnTo>
                <a:lnTo>
                  <a:pt x="163" y="454"/>
                </a:lnTo>
                <a:lnTo>
                  <a:pt x="171" y="447"/>
                </a:lnTo>
                <a:lnTo>
                  <a:pt x="175" y="437"/>
                </a:lnTo>
                <a:lnTo>
                  <a:pt x="178" y="430"/>
                </a:lnTo>
                <a:lnTo>
                  <a:pt x="178" y="418"/>
                </a:lnTo>
                <a:lnTo>
                  <a:pt x="180" y="407"/>
                </a:lnTo>
                <a:lnTo>
                  <a:pt x="182" y="395"/>
                </a:lnTo>
                <a:lnTo>
                  <a:pt x="184" y="384"/>
                </a:lnTo>
                <a:lnTo>
                  <a:pt x="186" y="374"/>
                </a:lnTo>
                <a:lnTo>
                  <a:pt x="188" y="363"/>
                </a:lnTo>
                <a:lnTo>
                  <a:pt x="192" y="352"/>
                </a:lnTo>
                <a:lnTo>
                  <a:pt x="195" y="344"/>
                </a:lnTo>
                <a:lnTo>
                  <a:pt x="197" y="333"/>
                </a:lnTo>
                <a:lnTo>
                  <a:pt x="201" y="323"/>
                </a:lnTo>
                <a:lnTo>
                  <a:pt x="205" y="315"/>
                </a:lnTo>
                <a:lnTo>
                  <a:pt x="211" y="310"/>
                </a:lnTo>
                <a:lnTo>
                  <a:pt x="214" y="304"/>
                </a:lnTo>
                <a:lnTo>
                  <a:pt x="220" y="300"/>
                </a:lnTo>
                <a:lnTo>
                  <a:pt x="228" y="298"/>
                </a:lnTo>
                <a:lnTo>
                  <a:pt x="235" y="298"/>
                </a:lnTo>
                <a:lnTo>
                  <a:pt x="241" y="296"/>
                </a:lnTo>
                <a:lnTo>
                  <a:pt x="249" y="296"/>
                </a:lnTo>
                <a:lnTo>
                  <a:pt x="256" y="296"/>
                </a:lnTo>
                <a:lnTo>
                  <a:pt x="266" y="295"/>
                </a:lnTo>
                <a:lnTo>
                  <a:pt x="273" y="293"/>
                </a:lnTo>
                <a:lnTo>
                  <a:pt x="283" y="291"/>
                </a:lnTo>
                <a:lnTo>
                  <a:pt x="291" y="287"/>
                </a:lnTo>
                <a:lnTo>
                  <a:pt x="300" y="285"/>
                </a:lnTo>
                <a:lnTo>
                  <a:pt x="308" y="281"/>
                </a:lnTo>
                <a:lnTo>
                  <a:pt x="315" y="277"/>
                </a:lnTo>
                <a:lnTo>
                  <a:pt x="323" y="274"/>
                </a:lnTo>
                <a:lnTo>
                  <a:pt x="330" y="268"/>
                </a:lnTo>
                <a:lnTo>
                  <a:pt x="334" y="262"/>
                </a:lnTo>
                <a:lnTo>
                  <a:pt x="340" y="257"/>
                </a:lnTo>
                <a:lnTo>
                  <a:pt x="344" y="251"/>
                </a:lnTo>
                <a:lnTo>
                  <a:pt x="346" y="245"/>
                </a:lnTo>
                <a:lnTo>
                  <a:pt x="348" y="238"/>
                </a:lnTo>
                <a:lnTo>
                  <a:pt x="351" y="230"/>
                </a:lnTo>
                <a:lnTo>
                  <a:pt x="355" y="218"/>
                </a:lnTo>
                <a:lnTo>
                  <a:pt x="361" y="209"/>
                </a:lnTo>
                <a:lnTo>
                  <a:pt x="367" y="199"/>
                </a:lnTo>
                <a:lnTo>
                  <a:pt x="372" y="190"/>
                </a:lnTo>
                <a:lnTo>
                  <a:pt x="378" y="179"/>
                </a:lnTo>
                <a:lnTo>
                  <a:pt x="386" y="171"/>
                </a:lnTo>
                <a:lnTo>
                  <a:pt x="391" y="160"/>
                </a:lnTo>
                <a:lnTo>
                  <a:pt x="397" y="150"/>
                </a:lnTo>
                <a:lnTo>
                  <a:pt x="401" y="142"/>
                </a:lnTo>
                <a:lnTo>
                  <a:pt x="406" y="137"/>
                </a:lnTo>
                <a:lnTo>
                  <a:pt x="414" y="125"/>
                </a:lnTo>
                <a:lnTo>
                  <a:pt x="416" y="123"/>
                </a:lnTo>
                <a:lnTo>
                  <a:pt x="416" y="123"/>
                </a:lnTo>
                <a:close/>
              </a:path>
            </a:pathLst>
          </a:custGeom>
          <a:solidFill>
            <a:srgbClr val="FF808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AutoShape 466"/>
          <xdr:cNvSpPr>
            <a:spLocks/>
          </xdr:cNvSpPr>
        </xdr:nvSpPr>
        <xdr:spPr>
          <a:xfrm rot="1225406">
            <a:off x="3245" y="1599"/>
            <a:ext cx="35" cy="23"/>
          </a:xfrm>
          <a:custGeom>
            <a:pathLst>
              <a:path h="152" w="268">
                <a:moveTo>
                  <a:pt x="18" y="2"/>
                </a:moveTo>
                <a:lnTo>
                  <a:pt x="52" y="0"/>
                </a:lnTo>
                <a:lnTo>
                  <a:pt x="52" y="25"/>
                </a:lnTo>
                <a:lnTo>
                  <a:pt x="126" y="15"/>
                </a:lnTo>
                <a:lnTo>
                  <a:pt x="149" y="44"/>
                </a:lnTo>
                <a:lnTo>
                  <a:pt x="219" y="6"/>
                </a:lnTo>
                <a:lnTo>
                  <a:pt x="221" y="6"/>
                </a:lnTo>
                <a:lnTo>
                  <a:pt x="225" y="4"/>
                </a:lnTo>
                <a:lnTo>
                  <a:pt x="230" y="4"/>
                </a:lnTo>
                <a:lnTo>
                  <a:pt x="240" y="6"/>
                </a:lnTo>
                <a:lnTo>
                  <a:pt x="248" y="6"/>
                </a:lnTo>
                <a:lnTo>
                  <a:pt x="255" y="12"/>
                </a:lnTo>
                <a:lnTo>
                  <a:pt x="259" y="13"/>
                </a:lnTo>
                <a:lnTo>
                  <a:pt x="263" y="19"/>
                </a:lnTo>
                <a:lnTo>
                  <a:pt x="265" y="25"/>
                </a:lnTo>
                <a:lnTo>
                  <a:pt x="268" y="31"/>
                </a:lnTo>
                <a:lnTo>
                  <a:pt x="268" y="42"/>
                </a:lnTo>
                <a:lnTo>
                  <a:pt x="265" y="53"/>
                </a:lnTo>
                <a:lnTo>
                  <a:pt x="257" y="63"/>
                </a:lnTo>
                <a:lnTo>
                  <a:pt x="248" y="72"/>
                </a:lnTo>
                <a:lnTo>
                  <a:pt x="240" y="74"/>
                </a:lnTo>
                <a:lnTo>
                  <a:pt x="234" y="78"/>
                </a:lnTo>
                <a:lnTo>
                  <a:pt x="227" y="80"/>
                </a:lnTo>
                <a:lnTo>
                  <a:pt x="219" y="82"/>
                </a:lnTo>
                <a:lnTo>
                  <a:pt x="210" y="82"/>
                </a:lnTo>
                <a:lnTo>
                  <a:pt x="202" y="82"/>
                </a:lnTo>
                <a:lnTo>
                  <a:pt x="192" y="80"/>
                </a:lnTo>
                <a:lnTo>
                  <a:pt x="185" y="78"/>
                </a:lnTo>
                <a:lnTo>
                  <a:pt x="175" y="74"/>
                </a:lnTo>
                <a:lnTo>
                  <a:pt x="170" y="74"/>
                </a:lnTo>
                <a:lnTo>
                  <a:pt x="168" y="74"/>
                </a:lnTo>
                <a:lnTo>
                  <a:pt x="166" y="78"/>
                </a:lnTo>
                <a:lnTo>
                  <a:pt x="168" y="84"/>
                </a:lnTo>
                <a:lnTo>
                  <a:pt x="173" y="95"/>
                </a:lnTo>
                <a:lnTo>
                  <a:pt x="179" y="105"/>
                </a:lnTo>
                <a:lnTo>
                  <a:pt x="185" y="118"/>
                </a:lnTo>
                <a:lnTo>
                  <a:pt x="187" y="129"/>
                </a:lnTo>
                <a:lnTo>
                  <a:pt x="181" y="139"/>
                </a:lnTo>
                <a:lnTo>
                  <a:pt x="171" y="141"/>
                </a:lnTo>
                <a:lnTo>
                  <a:pt x="162" y="141"/>
                </a:lnTo>
                <a:lnTo>
                  <a:pt x="151" y="137"/>
                </a:lnTo>
                <a:lnTo>
                  <a:pt x="143" y="133"/>
                </a:lnTo>
                <a:lnTo>
                  <a:pt x="133" y="124"/>
                </a:lnTo>
                <a:lnTo>
                  <a:pt x="128" y="114"/>
                </a:lnTo>
                <a:lnTo>
                  <a:pt x="126" y="103"/>
                </a:lnTo>
                <a:lnTo>
                  <a:pt x="126" y="93"/>
                </a:lnTo>
                <a:lnTo>
                  <a:pt x="126" y="84"/>
                </a:lnTo>
                <a:lnTo>
                  <a:pt x="124" y="76"/>
                </a:lnTo>
                <a:lnTo>
                  <a:pt x="122" y="72"/>
                </a:lnTo>
                <a:lnTo>
                  <a:pt x="120" y="72"/>
                </a:lnTo>
                <a:lnTo>
                  <a:pt x="116" y="74"/>
                </a:lnTo>
                <a:lnTo>
                  <a:pt x="113" y="80"/>
                </a:lnTo>
                <a:lnTo>
                  <a:pt x="111" y="86"/>
                </a:lnTo>
                <a:lnTo>
                  <a:pt x="113" y="97"/>
                </a:lnTo>
                <a:lnTo>
                  <a:pt x="111" y="107"/>
                </a:lnTo>
                <a:lnTo>
                  <a:pt x="109" y="118"/>
                </a:lnTo>
                <a:lnTo>
                  <a:pt x="105" y="128"/>
                </a:lnTo>
                <a:lnTo>
                  <a:pt x="101" y="139"/>
                </a:lnTo>
                <a:lnTo>
                  <a:pt x="92" y="145"/>
                </a:lnTo>
                <a:lnTo>
                  <a:pt x="82" y="150"/>
                </a:lnTo>
                <a:lnTo>
                  <a:pt x="76" y="150"/>
                </a:lnTo>
                <a:lnTo>
                  <a:pt x="69" y="152"/>
                </a:lnTo>
                <a:lnTo>
                  <a:pt x="61" y="150"/>
                </a:lnTo>
                <a:lnTo>
                  <a:pt x="56" y="150"/>
                </a:lnTo>
                <a:lnTo>
                  <a:pt x="46" y="145"/>
                </a:lnTo>
                <a:lnTo>
                  <a:pt x="40" y="141"/>
                </a:lnTo>
                <a:lnTo>
                  <a:pt x="33" y="139"/>
                </a:lnTo>
                <a:lnTo>
                  <a:pt x="27" y="135"/>
                </a:lnTo>
                <a:lnTo>
                  <a:pt x="18" y="128"/>
                </a:lnTo>
                <a:lnTo>
                  <a:pt x="14" y="120"/>
                </a:lnTo>
                <a:lnTo>
                  <a:pt x="12" y="109"/>
                </a:lnTo>
                <a:lnTo>
                  <a:pt x="16" y="99"/>
                </a:lnTo>
                <a:lnTo>
                  <a:pt x="18" y="93"/>
                </a:lnTo>
                <a:lnTo>
                  <a:pt x="23" y="90"/>
                </a:lnTo>
                <a:lnTo>
                  <a:pt x="29" y="84"/>
                </a:lnTo>
                <a:lnTo>
                  <a:pt x="38" y="78"/>
                </a:lnTo>
                <a:lnTo>
                  <a:pt x="46" y="72"/>
                </a:lnTo>
                <a:lnTo>
                  <a:pt x="52" y="67"/>
                </a:lnTo>
                <a:lnTo>
                  <a:pt x="57" y="63"/>
                </a:lnTo>
                <a:lnTo>
                  <a:pt x="63" y="59"/>
                </a:lnTo>
                <a:lnTo>
                  <a:pt x="67" y="51"/>
                </a:lnTo>
                <a:lnTo>
                  <a:pt x="69" y="48"/>
                </a:lnTo>
                <a:lnTo>
                  <a:pt x="65" y="44"/>
                </a:lnTo>
                <a:lnTo>
                  <a:pt x="56" y="44"/>
                </a:lnTo>
                <a:lnTo>
                  <a:pt x="52" y="44"/>
                </a:lnTo>
                <a:lnTo>
                  <a:pt x="46" y="48"/>
                </a:lnTo>
                <a:lnTo>
                  <a:pt x="38" y="50"/>
                </a:lnTo>
                <a:lnTo>
                  <a:pt x="31" y="51"/>
                </a:lnTo>
                <a:lnTo>
                  <a:pt x="23" y="53"/>
                </a:lnTo>
                <a:lnTo>
                  <a:pt x="18" y="53"/>
                </a:lnTo>
                <a:lnTo>
                  <a:pt x="12" y="51"/>
                </a:lnTo>
                <a:lnTo>
                  <a:pt x="8" y="51"/>
                </a:lnTo>
                <a:lnTo>
                  <a:pt x="2" y="42"/>
                </a:lnTo>
                <a:lnTo>
                  <a:pt x="0" y="32"/>
                </a:lnTo>
                <a:lnTo>
                  <a:pt x="0" y="21"/>
                </a:lnTo>
                <a:lnTo>
                  <a:pt x="4" y="12"/>
                </a:lnTo>
                <a:lnTo>
                  <a:pt x="10" y="4"/>
                </a:lnTo>
                <a:lnTo>
                  <a:pt x="18" y="2"/>
                </a:lnTo>
                <a:lnTo>
                  <a:pt x="18" y="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467"/>
          <xdr:cNvSpPr>
            <a:spLocks/>
          </xdr:cNvSpPr>
        </xdr:nvSpPr>
        <xdr:spPr>
          <a:xfrm rot="1225406">
            <a:off x="3276" y="1534"/>
            <a:ext cx="36" cy="35"/>
          </a:xfrm>
          <a:custGeom>
            <a:pathLst>
              <a:path h="220" w="273">
                <a:moveTo>
                  <a:pt x="91" y="169"/>
                </a:moveTo>
                <a:lnTo>
                  <a:pt x="89" y="171"/>
                </a:lnTo>
                <a:lnTo>
                  <a:pt x="85" y="179"/>
                </a:lnTo>
                <a:lnTo>
                  <a:pt x="78" y="188"/>
                </a:lnTo>
                <a:lnTo>
                  <a:pt x="68" y="199"/>
                </a:lnTo>
                <a:lnTo>
                  <a:pt x="61" y="205"/>
                </a:lnTo>
                <a:lnTo>
                  <a:pt x="55" y="209"/>
                </a:lnTo>
                <a:lnTo>
                  <a:pt x="49" y="213"/>
                </a:lnTo>
                <a:lnTo>
                  <a:pt x="43" y="218"/>
                </a:lnTo>
                <a:lnTo>
                  <a:pt x="38" y="218"/>
                </a:lnTo>
                <a:lnTo>
                  <a:pt x="30" y="220"/>
                </a:lnTo>
                <a:lnTo>
                  <a:pt x="24" y="220"/>
                </a:lnTo>
                <a:lnTo>
                  <a:pt x="17" y="218"/>
                </a:lnTo>
                <a:lnTo>
                  <a:pt x="9" y="213"/>
                </a:lnTo>
                <a:lnTo>
                  <a:pt x="5" y="207"/>
                </a:lnTo>
                <a:lnTo>
                  <a:pt x="2" y="199"/>
                </a:lnTo>
                <a:lnTo>
                  <a:pt x="0" y="192"/>
                </a:lnTo>
                <a:lnTo>
                  <a:pt x="0" y="180"/>
                </a:lnTo>
                <a:lnTo>
                  <a:pt x="0" y="171"/>
                </a:lnTo>
                <a:lnTo>
                  <a:pt x="2" y="160"/>
                </a:lnTo>
                <a:lnTo>
                  <a:pt x="5" y="148"/>
                </a:lnTo>
                <a:lnTo>
                  <a:pt x="7" y="139"/>
                </a:lnTo>
                <a:lnTo>
                  <a:pt x="11" y="127"/>
                </a:lnTo>
                <a:lnTo>
                  <a:pt x="15" y="118"/>
                </a:lnTo>
                <a:lnTo>
                  <a:pt x="19" y="110"/>
                </a:lnTo>
                <a:lnTo>
                  <a:pt x="23" y="102"/>
                </a:lnTo>
                <a:lnTo>
                  <a:pt x="26" y="97"/>
                </a:lnTo>
                <a:lnTo>
                  <a:pt x="32" y="93"/>
                </a:lnTo>
                <a:lnTo>
                  <a:pt x="36" y="93"/>
                </a:lnTo>
                <a:lnTo>
                  <a:pt x="43" y="93"/>
                </a:lnTo>
                <a:lnTo>
                  <a:pt x="55" y="97"/>
                </a:lnTo>
                <a:lnTo>
                  <a:pt x="64" y="99"/>
                </a:lnTo>
                <a:lnTo>
                  <a:pt x="78" y="104"/>
                </a:lnTo>
                <a:lnTo>
                  <a:pt x="85" y="106"/>
                </a:lnTo>
                <a:lnTo>
                  <a:pt x="97" y="110"/>
                </a:lnTo>
                <a:lnTo>
                  <a:pt x="102" y="110"/>
                </a:lnTo>
                <a:lnTo>
                  <a:pt x="104" y="110"/>
                </a:lnTo>
                <a:lnTo>
                  <a:pt x="102" y="102"/>
                </a:lnTo>
                <a:lnTo>
                  <a:pt x="97" y="95"/>
                </a:lnTo>
                <a:lnTo>
                  <a:pt x="91" y="85"/>
                </a:lnTo>
                <a:lnTo>
                  <a:pt x="83" y="74"/>
                </a:lnTo>
                <a:lnTo>
                  <a:pt x="80" y="68"/>
                </a:lnTo>
                <a:lnTo>
                  <a:pt x="78" y="63"/>
                </a:lnTo>
                <a:lnTo>
                  <a:pt x="74" y="55"/>
                </a:lnTo>
                <a:lnTo>
                  <a:pt x="72" y="49"/>
                </a:lnTo>
                <a:lnTo>
                  <a:pt x="70" y="38"/>
                </a:lnTo>
                <a:lnTo>
                  <a:pt x="74" y="28"/>
                </a:lnTo>
                <a:lnTo>
                  <a:pt x="76" y="21"/>
                </a:lnTo>
                <a:lnTo>
                  <a:pt x="80" y="17"/>
                </a:lnTo>
                <a:lnTo>
                  <a:pt x="85" y="13"/>
                </a:lnTo>
                <a:lnTo>
                  <a:pt x="91" y="9"/>
                </a:lnTo>
                <a:lnTo>
                  <a:pt x="99" y="6"/>
                </a:lnTo>
                <a:lnTo>
                  <a:pt x="108" y="4"/>
                </a:lnTo>
                <a:lnTo>
                  <a:pt x="116" y="2"/>
                </a:lnTo>
                <a:lnTo>
                  <a:pt x="123" y="2"/>
                </a:lnTo>
                <a:lnTo>
                  <a:pt x="131" y="0"/>
                </a:lnTo>
                <a:lnTo>
                  <a:pt x="139" y="0"/>
                </a:lnTo>
                <a:lnTo>
                  <a:pt x="146" y="0"/>
                </a:lnTo>
                <a:lnTo>
                  <a:pt x="154" y="2"/>
                </a:lnTo>
                <a:lnTo>
                  <a:pt x="163" y="7"/>
                </a:lnTo>
                <a:lnTo>
                  <a:pt x="167" y="15"/>
                </a:lnTo>
                <a:lnTo>
                  <a:pt x="167" y="25"/>
                </a:lnTo>
                <a:lnTo>
                  <a:pt x="165" y="34"/>
                </a:lnTo>
                <a:lnTo>
                  <a:pt x="163" y="44"/>
                </a:lnTo>
                <a:lnTo>
                  <a:pt x="163" y="51"/>
                </a:lnTo>
                <a:lnTo>
                  <a:pt x="161" y="57"/>
                </a:lnTo>
                <a:lnTo>
                  <a:pt x="163" y="63"/>
                </a:lnTo>
                <a:lnTo>
                  <a:pt x="167" y="66"/>
                </a:lnTo>
                <a:lnTo>
                  <a:pt x="175" y="68"/>
                </a:lnTo>
                <a:lnTo>
                  <a:pt x="180" y="64"/>
                </a:lnTo>
                <a:lnTo>
                  <a:pt x="190" y="57"/>
                </a:lnTo>
                <a:lnTo>
                  <a:pt x="194" y="49"/>
                </a:lnTo>
                <a:lnTo>
                  <a:pt x="197" y="44"/>
                </a:lnTo>
                <a:lnTo>
                  <a:pt x="201" y="38"/>
                </a:lnTo>
                <a:lnTo>
                  <a:pt x="207" y="32"/>
                </a:lnTo>
                <a:lnTo>
                  <a:pt x="211" y="25"/>
                </a:lnTo>
                <a:lnTo>
                  <a:pt x="215" y="17"/>
                </a:lnTo>
                <a:lnTo>
                  <a:pt x="218" y="13"/>
                </a:lnTo>
                <a:lnTo>
                  <a:pt x="224" y="9"/>
                </a:lnTo>
                <a:lnTo>
                  <a:pt x="232" y="4"/>
                </a:lnTo>
                <a:lnTo>
                  <a:pt x="241" y="6"/>
                </a:lnTo>
                <a:lnTo>
                  <a:pt x="249" y="11"/>
                </a:lnTo>
                <a:lnTo>
                  <a:pt x="256" y="21"/>
                </a:lnTo>
                <a:lnTo>
                  <a:pt x="264" y="30"/>
                </a:lnTo>
                <a:lnTo>
                  <a:pt x="270" y="44"/>
                </a:lnTo>
                <a:lnTo>
                  <a:pt x="272" y="53"/>
                </a:lnTo>
                <a:lnTo>
                  <a:pt x="273" y="64"/>
                </a:lnTo>
                <a:lnTo>
                  <a:pt x="273" y="72"/>
                </a:lnTo>
                <a:lnTo>
                  <a:pt x="273" y="80"/>
                </a:lnTo>
                <a:lnTo>
                  <a:pt x="270" y="82"/>
                </a:lnTo>
                <a:lnTo>
                  <a:pt x="264" y="83"/>
                </a:lnTo>
                <a:lnTo>
                  <a:pt x="258" y="85"/>
                </a:lnTo>
                <a:lnTo>
                  <a:pt x="253" y="87"/>
                </a:lnTo>
                <a:lnTo>
                  <a:pt x="241" y="91"/>
                </a:lnTo>
                <a:lnTo>
                  <a:pt x="235" y="91"/>
                </a:lnTo>
                <a:lnTo>
                  <a:pt x="228" y="125"/>
                </a:lnTo>
                <a:lnTo>
                  <a:pt x="224" y="125"/>
                </a:lnTo>
                <a:lnTo>
                  <a:pt x="218" y="127"/>
                </a:lnTo>
                <a:lnTo>
                  <a:pt x="213" y="127"/>
                </a:lnTo>
                <a:lnTo>
                  <a:pt x="209" y="127"/>
                </a:lnTo>
                <a:lnTo>
                  <a:pt x="203" y="129"/>
                </a:lnTo>
                <a:lnTo>
                  <a:pt x="197" y="129"/>
                </a:lnTo>
                <a:lnTo>
                  <a:pt x="190" y="129"/>
                </a:lnTo>
                <a:lnTo>
                  <a:pt x="182" y="131"/>
                </a:lnTo>
                <a:lnTo>
                  <a:pt x="175" y="133"/>
                </a:lnTo>
                <a:lnTo>
                  <a:pt x="169" y="133"/>
                </a:lnTo>
                <a:lnTo>
                  <a:pt x="161" y="133"/>
                </a:lnTo>
                <a:lnTo>
                  <a:pt x="152" y="135"/>
                </a:lnTo>
                <a:lnTo>
                  <a:pt x="146" y="135"/>
                </a:lnTo>
                <a:lnTo>
                  <a:pt x="139" y="135"/>
                </a:lnTo>
                <a:lnTo>
                  <a:pt x="131" y="135"/>
                </a:lnTo>
                <a:lnTo>
                  <a:pt x="123" y="135"/>
                </a:lnTo>
                <a:lnTo>
                  <a:pt x="116" y="135"/>
                </a:lnTo>
                <a:lnTo>
                  <a:pt x="110" y="135"/>
                </a:lnTo>
                <a:lnTo>
                  <a:pt x="99" y="135"/>
                </a:lnTo>
                <a:lnTo>
                  <a:pt x="91" y="137"/>
                </a:lnTo>
                <a:lnTo>
                  <a:pt x="83" y="139"/>
                </a:lnTo>
                <a:lnTo>
                  <a:pt x="78" y="141"/>
                </a:lnTo>
                <a:lnTo>
                  <a:pt x="74" y="141"/>
                </a:lnTo>
                <a:lnTo>
                  <a:pt x="74" y="142"/>
                </a:lnTo>
                <a:lnTo>
                  <a:pt x="91" y="169"/>
                </a:lnTo>
                <a:lnTo>
                  <a:pt x="91" y="169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468"/>
          <xdr:cNvSpPr>
            <a:spLocks/>
          </xdr:cNvSpPr>
        </xdr:nvSpPr>
        <xdr:spPr>
          <a:xfrm rot="1225406">
            <a:off x="3072" y="1563"/>
            <a:ext cx="70" cy="96"/>
          </a:xfrm>
          <a:custGeom>
            <a:pathLst>
              <a:path h="616" w="539">
                <a:moveTo>
                  <a:pt x="194" y="283"/>
                </a:moveTo>
                <a:lnTo>
                  <a:pt x="190" y="277"/>
                </a:lnTo>
                <a:lnTo>
                  <a:pt x="188" y="275"/>
                </a:lnTo>
                <a:lnTo>
                  <a:pt x="180" y="268"/>
                </a:lnTo>
                <a:lnTo>
                  <a:pt x="173" y="262"/>
                </a:lnTo>
                <a:lnTo>
                  <a:pt x="163" y="253"/>
                </a:lnTo>
                <a:lnTo>
                  <a:pt x="154" y="245"/>
                </a:lnTo>
                <a:lnTo>
                  <a:pt x="144" y="234"/>
                </a:lnTo>
                <a:lnTo>
                  <a:pt x="133" y="222"/>
                </a:lnTo>
                <a:lnTo>
                  <a:pt x="127" y="215"/>
                </a:lnTo>
                <a:lnTo>
                  <a:pt x="123" y="207"/>
                </a:lnTo>
                <a:lnTo>
                  <a:pt x="117" y="199"/>
                </a:lnTo>
                <a:lnTo>
                  <a:pt x="114" y="194"/>
                </a:lnTo>
                <a:lnTo>
                  <a:pt x="108" y="184"/>
                </a:lnTo>
                <a:lnTo>
                  <a:pt x="104" y="176"/>
                </a:lnTo>
                <a:lnTo>
                  <a:pt x="102" y="169"/>
                </a:lnTo>
                <a:lnTo>
                  <a:pt x="98" y="161"/>
                </a:lnTo>
                <a:lnTo>
                  <a:pt x="97" y="152"/>
                </a:lnTo>
                <a:lnTo>
                  <a:pt x="95" y="142"/>
                </a:lnTo>
                <a:lnTo>
                  <a:pt x="93" y="133"/>
                </a:lnTo>
                <a:lnTo>
                  <a:pt x="93" y="123"/>
                </a:lnTo>
                <a:lnTo>
                  <a:pt x="93" y="114"/>
                </a:lnTo>
                <a:lnTo>
                  <a:pt x="95" y="102"/>
                </a:lnTo>
                <a:lnTo>
                  <a:pt x="97" y="93"/>
                </a:lnTo>
                <a:lnTo>
                  <a:pt x="100" y="83"/>
                </a:lnTo>
                <a:lnTo>
                  <a:pt x="104" y="72"/>
                </a:lnTo>
                <a:lnTo>
                  <a:pt x="108" y="62"/>
                </a:lnTo>
                <a:lnTo>
                  <a:pt x="112" y="53"/>
                </a:lnTo>
                <a:lnTo>
                  <a:pt x="117" y="45"/>
                </a:lnTo>
                <a:lnTo>
                  <a:pt x="123" y="38"/>
                </a:lnTo>
                <a:lnTo>
                  <a:pt x="131" y="30"/>
                </a:lnTo>
                <a:lnTo>
                  <a:pt x="138" y="24"/>
                </a:lnTo>
                <a:lnTo>
                  <a:pt x="146" y="21"/>
                </a:lnTo>
                <a:lnTo>
                  <a:pt x="154" y="15"/>
                </a:lnTo>
                <a:lnTo>
                  <a:pt x="161" y="11"/>
                </a:lnTo>
                <a:lnTo>
                  <a:pt x="169" y="7"/>
                </a:lnTo>
                <a:lnTo>
                  <a:pt x="178" y="5"/>
                </a:lnTo>
                <a:lnTo>
                  <a:pt x="186" y="2"/>
                </a:lnTo>
                <a:lnTo>
                  <a:pt x="195" y="2"/>
                </a:lnTo>
                <a:lnTo>
                  <a:pt x="205" y="0"/>
                </a:lnTo>
                <a:lnTo>
                  <a:pt x="214" y="0"/>
                </a:lnTo>
                <a:lnTo>
                  <a:pt x="222" y="0"/>
                </a:lnTo>
                <a:lnTo>
                  <a:pt x="232" y="0"/>
                </a:lnTo>
                <a:lnTo>
                  <a:pt x="239" y="0"/>
                </a:lnTo>
                <a:lnTo>
                  <a:pt x="249" y="2"/>
                </a:lnTo>
                <a:lnTo>
                  <a:pt x="254" y="3"/>
                </a:lnTo>
                <a:lnTo>
                  <a:pt x="262" y="7"/>
                </a:lnTo>
                <a:lnTo>
                  <a:pt x="270" y="11"/>
                </a:lnTo>
                <a:lnTo>
                  <a:pt x="277" y="13"/>
                </a:lnTo>
                <a:lnTo>
                  <a:pt x="283" y="17"/>
                </a:lnTo>
                <a:lnTo>
                  <a:pt x="289" y="21"/>
                </a:lnTo>
                <a:lnTo>
                  <a:pt x="294" y="24"/>
                </a:lnTo>
                <a:lnTo>
                  <a:pt x="300" y="30"/>
                </a:lnTo>
                <a:lnTo>
                  <a:pt x="302" y="36"/>
                </a:lnTo>
                <a:lnTo>
                  <a:pt x="308" y="41"/>
                </a:lnTo>
                <a:lnTo>
                  <a:pt x="309" y="47"/>
                </a:lnTo>
                <a:lnTo>
                  <a:pt x="311" y="55"/>
                </a:lnTo>
                <a:lnTo>
                  <a:pt x="311" y="60"/>
                </a:lnTo>
                <a:lnTo>
                  <a:pt x="311" y="66"/>
                </a:lnTo>
                <a:lnTo>
                  <a:pt x="311" y="74"/>
                </a:lnTo>
                <a:lnTo>
                  <a:pt x="313" y="79"/>
                </a:lnTo>
                <a:lnTo>
                  <a:pt x="311" y="87"/>
                </a:lnTo>
                <a:lnTo>
                  <a:pt x="311" y="95"/>
                </a:lnTo>
                <a:lnTo>
                  <a:pt x="309" y="102"/>
                </a:lnTo>
                <a:lnTo>
                  <a:pt x="309" y="110"/>
                </a:lnTo>
                <a:lnTo>
                  <a:pt x="309" y="118"/>
                </a:lnTo>
                <a:lnTo>
                  <a:pt x="308" y="127"/>
                </a:lnTo>
                <a:lnTo>
                  <a:pt x="308" y="133"/>
                </a:lnTo>
                <a:lnTo>
                  <a:pt x="308" y="142"/>
                </a:lnTo>
                <a:lnTo>
                  <a:pt x="306" y="150"/>
                </a:lnTo>
                <a:lnTo>
                  <a:pt x="304" y="157"/>
                </a:lnTo>
                <a:lnTo>
                  <a:pt x="304" y="167"/>
                </a:lnTo>
                <a:lnTo>
                  <a:pt x="304" y="175"/>
                </a:lnTo>
                <a:lnTo>
                  <a:pt x="302" y="182"/>
                </a:lnTo>
                <a:lnTo>
                  <a:pt x="302" y="188"/>
                </a:lnTo>
                <a:lnTo>
                  <a:pt x="300" y="195"/>
                </a:lnTo>
                <a:lnTo>
                  <a:pt x="300" y="203"/>
                </a:lnTo>
                <a:lnTo>
                  <a:pt x="300" y="209"/>
                </a:lnTo>
                <a:lnTo>
                  <a:pt x="300" y="215"/>
                </a:lnTo>
                <a:lnTo>
                  <a:pt x="300" y="220"/>
                </a:lnTo>
                <a:lnTo>
                  <a:pt x="300" y="226"/>
                </a:lnTo>
                <a:lnTo>
                  <a:pt x="300" y="235"/>
                </a:lnTo>
                <a:lnTo>
                  <a:pt x="300" y="243"/>
                </a:lnTo>
                <a:lnTo>
                  <a:pt x="302" y="249"/>
                </a:lnTo>
                <a:lnTo>
                  <a:pt x="308" y="253"/>
                </a:lnTo>
                <a:lnTo>
                  <a:pt x="309" y="251"/>
                </a:lnTo>
                <a:lnTo>
                  <a:pt x="315" y="247"/>
                </a:lnTo>
                <a:lnTo>
                  <a:pt x="319" y="241"/>
                </a:lnTo>
                <a:lnTo>
                  <a:pt x="327" y="234"/>
                </a:lnTo>
                <a:lnTo>
                  <a:pt x="328" y="228"/>
                </a:lnTo>
                <a:lnTo>
                  <a:pt x="332" y="222"/>
                </a:lnTo>
                <a:lnTo>
                  <a:pt x="334" y="215"/>
                </a:lnTo>
                <a:lnTo>
                  <a:pt x="338" y="209"/>
                </a:lnTo>
                <a:lnTo>
                  <a:pt x="342" y="203"/>
                </a:lnTo>
                <a:lnTo>
                  <a:pt x="346" y="195"/>
                </a:lnTo>
                <a:lnTo>
                  <a:pt x="349" y="188"/>
                </a:lnTo>
                <a:lnTo>
                  <a:pt x="355" y="182"/>
                </a:lnTo>
                <a:lnTo>
                  <a:pt x="359" y="175"/>
                </a:lnTo>
                <a:lnTo>
                  <a:pt x="363" y="169"/>
                </a:lnTo>
                <a:lnTo>
                  <a:pt x="368" y="161"/>
                </a:lnTo>
                <a:lnTo>
                  <a:pt x="374" y="156"/>
                </a:lnTo>
                <a:lnTo>
                  <a:pt x="378" y="148"/>
                </a:lnTo>
                <a:lnTo>
                  <a:pt x="384" y="140"/>
                </a:lnTo>
                <a:lnTo>
                  <a:pt x="389" y="135"/>
                </a:lnTo>
                <a:lnTo>
                  <a:pt x="397" y="131"/>
                </a:lnTo>
                <a:lnTo>
                  <a:pt x="403" y="125"/>
                </a:lnTo>
                <a:lnTo>
                  <a:pt x="406" y="119"/>
                </a:lnTo>
                <a:lnTo>
                  <a:pt x="414" y="116"/>
                </a:lnTo>
                <a:lnTo>
                  <a:pt x="422" y="114"/>
                </a:lnTo>
                <a:lnTo>
                  <a:pt x="429" y="110"/>
                </a:lnTo>
                <a:lnTo>
                  <a:pt x="435" y="108"/>
                </a:lnTo>
                <a:lnTo>
                  <a:pt x="443" y="108"/>
                </a:lnTo>
                <a:lnTo>
                  <a:pt x="452" y="108"/>
                </a:lnTo>
                <a:lnTo>
                  <a:pt x="460" y="106"/>
                </a:lnTo>
                <a:lnTo>
                  <a:pt x="467" y="110"/>
                </a:lnTo>
                <a:lnTo>
                  <a:pt x="473" y="114"/>
                </a:lnTo>
                <a:lnTo>
                  <a:pt x="482" y="119"/>
                </a:lnTo>
                <a:lnTo>
                  <a:pt x="488" y="127"/>
                </a:lnTo>
                <a:lnTo>
                  <a:pt x="496" y="135"/>
                </a:lnTo>
                <a:lnTo>
                  <a:pt x="501" y="144"/>
                </a:lnTo>
                <a:lnTo>
                  <a:pt x="509" y="156"/>
                </a:lnTo>
                <a:lnTo>
                  <a:pt x="511" y="161"/>
                </a:lnTo>
                <a:lnTo>
                  <a:pt x="513" y="167"/>
                </a:lnTo>
                <a:lnTo>
                  <a:pt x="515" y="173"/>
                </a:lnTo>
                <a:lnTo>
                  <a:pt x="519" y="180"/>
                </a:lnTo>
                <a:lnTo>
                  <a:pt x="520" y="186"/>
                </a:lnTo>
                <a:lnTo>
                  <a:pt x="524" y="194"/>
                </a:lnTo>
                <a:lnTo>
                  <a:pt x="526" y="199"/>
                </a:lnTo>
                <a:lnTo>
                  <a:pt x="528" y="207"/>
                </a:lnTo>
                <a:lnTo>
                  <a:pt x="530" y="215"/>
                </a:lnTo>
                <a:lnTo>
                  <a:pt x="532" y="220"/>
                </a:lnTo>
                <a:lnTo>
                  <a:pt x="532" y="228"/>
                </a:lnTo>
                <a:lnTo>
                  <a:pt x="536" y="235"/>
                </a:lnTo>
                <a:lnTo>
                  <a:pt x="536" y="241"/>
                </a:lnTo>
                <a:lnTo>
                  <a:pt x="538" y="251"/>
                </a:lnTo>
                <a:lnTo>
                  <a:pt x="538" y="258"/>
                </a:lnTo>
                <a:lnTo>
                  <a:pt x="539" y="266"/>
                </a:lnTo>
                <a:lnTo>
                  <a:pt x="539" y="272"/>
                </a:lnTo>
                <a:lnTo>
                  <a:pt x="539" y="279"/>
                </a:lnTo>
                <a:lnTo>
                  <a:pt x="539" y="287"/>
                </a:lnTo>
                <a:lnTo>
                  <a:pt x="539" y="294"/>
                </a:lnTo>
                <a:lnTo>
                  <a:pt x="539" y="300"/>
                </a:lnTo>
                <a:lnTo>
                  <a:pt x="539" y="308"/>
                </a:lnTo>
                <a:lnTo>
                  <a:pt x="539" y="313"/>
                </a:lnTo>
                <a:lnTo>
                  <a:pt x="539" y="321"/>
                </a:lnTo>
                <a:lnTo>
                  <a:pt x="538" y="327"/>
                </a:lnTo>
                <a:lnTo>
                  <a:pt x="536" y="334"/>
                </a:lnTo>
                <a:lnTo>
                  <a:pt x="536" y="340"/>
                </a:lnTo>
                <a:lnTo>
                  <a:pt x="534" y="348"/>
                </a:lnTo>
                <a:lnTo>
                  <a:pt x="530" y="359"/>
                </a:lnTo>
                <a:lnTo>
                  <a:pt x="526" y="370"/>
                </a:lnTo>
                <a:lnTo>
                  <a:pt x="519" y="378"/>
                </a:lnTo>
                <a:lnTo>
                  <a:pt x="513" y="386"/>
                </a:lnTo>
                <a:lnTo>
                  <a:pt x="505" y="393"/>
                </a:lnTo>
                <a:lnTo>
                  <a:pt x="496" y="401"/>
                </a:lnTo>
                <a:lnTo>
                  <a:pt x="486" y="403"/>
                </a:lnTo>
                <a:lnTo>
                  <a:pt x="477" y="407"/>
                </a:lnTo>
                <a:lnTo>
                  <a:pt x="469" y="407"/>
                </a:lnTo>
                <a:lnTo>
                  <a:pt x="463" y="407"/>
                </a:lnTo>
                <a:lnTo>
                  <a:pt x="458" y="407"/>
                </a:lnTo>
                <a:lnTo>
                  <a:pt x="452" y="407"/>
                </a:lnTo>
                <a:lnTo>
                  <a:pt x="448" y="405"/>
                </a:lnTo>
                <a:lnTo>
                  <a:pt x="446" y="403"/>
                </a:lnTo>
                <a:lnTo>
                  <a:pt x="443" y="397"/>
                </a:lnTo>
                <a:lnTo>
                  <a:pt x="437" y="391"/>
                </a:lnTo>
                <a:lnTo>
                  <a:pt x="429" y="386"/>
                </a:lnTo>
                <a:lnTo>
                  <a:pt x="422" y="378"/>
                </a:lnTo>
                <a:lnTo>
                  <a:pt x="412" y="372"/>
                </a:lnTo>
                <a:lnTo>
                  <a:pt x="405" y="365"/>
                </a:lnTo>
                <a:lnTo>
                  <a:pt x="395" y="357"/>
                </a:lnTo>
                <a:lnTo>
                  <a:pt x="385" y="350"/>
                </a:lnTo>
                <a:lnTo>
                  <a:pt x="378" y="344"/>
                </a:lnTo>
                <a:lnTo>
                  <a:pt x="370" y="338"/>
                </a:lnTo>
                <a:lnTo>
                  <a:pt x="363" y="334"/>
                </a:lnTo>
                <a:lnTo>
                  <a:pt x="357" y="332"/>
                </a:lnTo>
                <a:lnTo>
                  <a:pt x="355" y="330"/>
                </a:lnTo>
                <a:lnTo>
                  <a:pt x="351" y="334"/>
                </a:lnTo>
                <a:lnTo>
                  <a:pt x="351" y="336"/>
                </a:lnTo>
                <a:lnTo>
                  <a:pt x="353" y="340"/>
                </a:lnTo>
                <a:lnTo>
                  <a:pt x="355" y="346"/>
                </a:lnTo>
                <a:lnTo>
                  <a:pt x="363" y="353"/>
                </a:lnTo>
                <a:lnTo>
                  <a:pt x="368" y="359"/>
                </a:lnTo>
                <a:lnTo>
                  <a:pt x="376" y="369"/>
                </a:lnTo>
                <a:lnTo>
                  <a:pt x="385" y="378"/>
                </a:lnTo>
                <a:lnTo>
                  <a:pt x="395" y="389"/>
                </a:lnTo>
                <a:lnTo>
                  <a:pt x="403" y="399"/>
                </a:lnTo>
                <a:lnTo>
                  <a:pt x="412" y="408"/>
                </a:lnTo>
                <a:lnTo>
                  <a:pt x="416" y="414"/>
                </a:lnTo>
                <a:lnTo>
                  <a:pt x="420" y="420"/>
                </a:lnTo>
                <a:lnTo>
                  <a:pt x="424" y="427"/>
                </a:lnTo>
                <a:lnTo>
                  <a:pt x="427" y="433"/>
                </a:lnTo>
                <a:lnTo>
                  <a:pt x="429" y="439"/>
                </a:lnTo>
                <a:lnTo>
                  <a:pt x="433" y="446"/>
                </a:lnTo>
                <a:lnTo>
                  <a:pt x="435" y="454"/>
                </a:lnTo>
                <a:lnTo>
                  <a:pt x="437" y="460"/>
                </a:lnTo>
                <a:lnTo>
                  <a:pt x="439" y="467"/>
                </a:lnTo>
                <a:lnTo>
                  <a:pt x="441" y="475"/>
                </a:lnTo>
                <a:lnTo>
                  <a:pt x="441" y="481"/>
                </a:lnTo>
                <a:lnTo>
                  <a:pt x="441" y="490"/>
                </a:lnTo>
                <a:lnTo>
                  <a:pt x="439" y="496"/>
                </a:lnTo>
                <a:lnTo>
                  <a:pt x="437" y="504"/>
                </a:lnTo>
                <a:lnTo>
                  <a:pt x="435" y="509"/>
                </a:lnTo>
                <a:lnTo>
                  <a:pt x="433" y="517"/>
                </a:lnTo>
                <a:lnTo>
                  <a:pt x="429" y="523"/>
                </a:lnTo>
                <a:lnTo>
                  <a:pt x="425" y="530"/>
                </a:lnTo>
                <a:lnTo>
                  <a:pt x="422" y="538"/>
                </a:lnTo>
                <a:lnTo>
                  <a:pt x="416" y="545"/>
                </a:lnTo>
                <a:lnTo>
                  <a:pt x="410" y="551"/>
                </a:lnTo>
                <a:lnTo>
                  <a:pt x="405" y="557"/>
                </a:lnTo>
                <a:lnTo>
                  <a:pt x="399" y="562"/>
                </a:lnTo>
                <a:lnTo>
                  <a:pt x="393" y="570"/>
                </a:lnTo>
                <a:lnTo>
                  <a:pt x="385" y="576"/>
                </a:lnTo>
                <a:lnTo>
                  <a:pt x="380" y="581"/>
                </a:lnTo>
                <a:lnTo>
                  <a:pt x="372" y="587"/>
                </a:lnTo>
                <a:lnTo>
                  <a:pt x="366" y="593"/>
                </a:lnTo>
                <a:lnTo>
                  <a:pt x="357" y="595"/>
                </a:lnTo>
                <a:lnTo>
                  <a:pt x="349" y="600"/>
                </a:lnTo>
                <a:lnTo>
                  <a:pt x="340" y="604"/>
                </a:lnTo>
                <a:lnTo>
                  <a:pt x="334" y="606"/>
                </a:lnTo>
                <a:lnTo>
                  <a:pt x="325" y="610"/>
                </a:lnTo>
                <a:lnTo>
                  <a:pt x="317" y="612"/>
                </a:lnTo>
                <a:lnTo>
                  <a:pt x="309" y="614"/>
                </a:lnTo>
                <a:lnTo>
                  <a:pt x="302" y="616"/>
                </a:lnTo>
                <a:lnTo>
                  <a:pt x="294" y="616"/>
                </a:lnTo>
                <a:lnTo>
                  <a:pt x="287" y="616"/>
                </a:lnTo>
                <a:lnTo>
                  <a:pt x="281" y="616"/>
                </a:lnTo>
                <a:lnTo>
                  <a:pt x="273" y="616"/>
                </a:lnTo>
                <a:lnTo>
                  <a:pt x="268" y="612"/>
                </a:lnTo>
                <a:lnTo>
                  <a:pt x="260" y="610"/>
                </a:lnTo>
                <a:lnTo>
                  <a:pt x="254" y="606"/>
                </a:lnTo>
                <a:lnTo>
                  <a:pt x="251" y="604"/>
                </a:lnTo>
                <a:lnTo>
                  <a:pt x="243" y="599"/>
                </a:lnTo>
                <a:lnTo>
                  <a:pt x="241" y="593"/>
                </a:lnTo>
                <a:lnTo>
                  <a:pt x="235" y="585"/>
                </a:lnTo>
                <a:lnTo>
                  <a:pt x="233" y="580"/>
                </a:lnTo>
                <a:lnTo>
                  <a:pt x="230" y="570"/>
                </a:lnTo>
                <a:lnTo>
                  <a:pt x="230" y="564"/>
                </a:lnTo>
                <a:lnTo>
                  <a:pt x="226" y="557"/>
                </a:lnTo>
                <a:lnTo>
                  <a:pt x="226" y="547"/>
                </a:lnTo>
                <a:lnTo>
                  <a:pt x="226" y="540"/>
                </a:lnTo>
                <a:lnTo>
                  <a:pt x="224" y="530"/>
                </a:lnTo>
                <a:lnTo>
                  <a:pt x="224" y="521"/>
                </a:lnTo>
                <a:lnTo>
                  <a:pt x="226" y="511"/>
                </a:lnTo>
                <a:lnTo>
                  <a:pt x="226" y="502"/>
                </a:lnTo>
                <a:lnTo>
                  <a:pt x="226" y="492"/>
                </a:lnTo>
                <a:lnTo>
                  <a:pt x="226" y="485"/>
                </a:lnTo>
                <a:lnTo>
                  <a:pt x="230" y="475"/>
                </a:lnTo>
                <a:lnTo>
                  <a:pt x="230" y="465"/>
                </a:lnTo>
                <a:lnTo>
                  <a:pt x="230" y="456"/>
                </a:lnTo>
                <a:lnTo>
                  <a:pt x="232" y="448"/>
                </a:lnTo>
                <a:lnTo>
                  <a:pt x="233" y="439"/>
                </a:lnTo>
                <a:lnTo>
                  <a:pt x="233" y="431"/>
                </a:lnTo>
                <a:lnTo>
                  <a:pt x="235" y="422"/>
                </a:lnTo>
                <a:lnTo>
                  <a:pt x="235" y="416"/>
                </a:lnTo>
                <a:lnTo>
                  <a:pt x="237" y="408"/>
                </a:lnTo>
                <a:lnTo>
                  <a:pt x="237" y="403"/>
                </a:lnTo>
                <a:lnTo>
                  <a:pt x="237" y="395"/>
                </a:lnTo>
                <a:lnTo>
                  <a:pt x="237" y="389"/>
                </a:lnTo>
                <a:lnTo>
                  <a:pt x="239" y="386"/>
                </a:lnTo>
                <a:lnTo>
                  <a:pt x="239" y="380"/>
                </a:lnTo>
                <a:lnTo>
                  <a:pt x="237" y="376"/>
                </a:lnTo>
                <a:lnTo>
                  <a:pt x="233" y="374"/>
                </a:lnTo>
                <a:lnTo>
                  <a:pt x="230" y="378"/>
                </a:lnTo>
                <a:lnTo>
                  <a:pt x="226" y="384"/>
                </a:lnTo>
                <a:lnTo>
                  <a:pt x="224" y="391"/>
                </a:lnTo>
                <a:lnTo>
                  <a:pt x="218" y="401"/>
                </a:lnTo>
                <a:lnTo>
                  <a:pt x="214" y="410"/>
                </a:lnTo>
                <a:lnTo>
                  <a:pt x="211" y="416"/>
                </a:lnTo>
                <a:lnTo>
                  <a:pt x="209" y="422"/>
                </a:lnTo>
                <a:lnTo>
                  <a:pt x="207" y="429"/>
                </a:lnTo>
                <a:lnTo>
                  <a:pt x="205" y="437"/>
                </a:lnTo>
                <a:lnTo>
                  <a:pt x="201" y="443"/>
                </a:lnTo>
                <a:lnTo>
                  <a:pt x="197" y="448"/>
                </a:lnTo>
                <a:lnTo>
                  <a:pt x="194" y="454"/>
                </a:lnTo>
                <a:lnTo>
                  <a:pt x="190" y="462"/>
                </a:lnTo>
                <a:lnTo>
                  <a:pt x="186" y="467"/>
                </a:lnTo>
                <a:lnTo>
                  <a:pt x="182" y="473"/>
                </a:lnTo>
                <a:lnTo>
                  <a:pt x="176" y="479"/>
                </a:lnTo>
                <a:lnTo>
                  <a:pt x="175" y="486"/>
                </a:lnTo>
                <a:lnTo>
                  <a:pt x="163" y="496"/>
                </a:lnTo>
                <a:lnTo>
                  <a:pt x="152" y="504"/>
                </a:lnTo>
                <a:lnTo>
                  <a:pt x="146" y="505"/>
                </a:lnTo>
                <a:lnTo>
                  <a:pt x="140" y="509"/>
                </a:lnTo>
                <a:lnTo>
                  <a:pt x="133" y="511"/>
                </a:lnTo>
                <a:lnTo>
                  <a:pt x="127" y="515"/>
                </a:lnTo>
                <a:lnTo>
                  <a:pt x="119" y="513"/>
                </a:lnTo>
                <a:lnTo>
                  <a:pt x="114" y="513"/>
                </a:lnTo>
                <a:lnTo>
                  <a:pt x="106" y="511"/>
                </a:lnTo>
                <a:lnTo>
                  <a:pt x="98" y="509"/>
                </a:lnTo>
                <a:lnTo>
                  <a:pt x="93" y="505"/>
                </a:lnTo>
                <a:lnTo>
                  <a:pt x="85" y="502"/>
                </a:lnTo>
                <a:lnTo>
                  <a:pt x="79" y="496"/>
                </a:lnTo>
                <a:lnTo>
                  <a:pt x="74" y="492"/>
                </a:lnTo>
                <a:lnTo>
                  <a:pt x="66" y="485"/>
                </a:lnTo>
                <a:lnTo>
                  <a:pt x="60" y="479"/>
                </a:lnTo>
                <a:lnTo>
                  <a:pt x="55" y="469"/>
                </a:lnTo>
                <a:lnTo>
                  <a:pt x="49" y="464"/>
                </a:lnTo>
                <a:lnTo>
                  <a:pt x="41" y="454"/>
                </a:lnTo>
                <a:lnTo>
                  <a:pt x="38" y="446"/>
                </a:lnTo>
                <a:lnTo>
                  <a:pt x="32" y="439"/>
                </a:lnTo>
                <a:lnTo>
                  <a:pt x="28" y="431"/>
                </a:lnTo>
                <a:lnTo>
                  <a:pt x="22" y="420"/>
                </a:lnTo>
                <a:lnTo>
                  <a:pt x="19" y="410"/>
                </a:lnTo>
                <a:lnTo>
                  <a:pt x="15" y="401"/>
                </a:lnTo>
                <a:lnTo>
                  <a:pt x="11" y="391"/>
                </a:lnTo>
                <a:lnTo>
                  <a:pt x="7" y="382"/>
                </a:lnTo>
                <a:lnTo>
                  <a:pt x="5" y="374"/>
                </a:lnTo>
                <a:lnTo>
                  <a:pt x="3" y="365"/>
                </a:lnTo>
                <a:lnTo>
                  <a:pt x="2" y="357"/>
                </a:lnTo>
                <a:lnTo>
                  <a:pt x="0" y="348"/>
                </a:lnTo>
                <a:lnTo>
                  <a:pt x="0" y="340"/>
                </a:lnTo>
                <a:lnTo>
                  <a:pt x="0" y="332"/>
                </a:lnTo>
                <a:lnTo>
                  <a:pt x="0" y="325"/>
                </a:lnTo>
                <a:lnTo>
                  <a:pt x="0" y="319"/>
                </a:lnTo>
                <a:lnTo>
                  <a:pt x="2" y="311"/>
                </a:lnTo>
                <a:lnTo>
                  <a:pt x="5" y="306"/>
                </a:lnTo>
                <a:lnTo>
                  <a:pt x="9" y="302"/>
                </a:lnTo>
                <a:lnTo>
                  <a:pt x="15" y="294"/>
                </a:lnTo>
                <a:lnTo>
                  <a:pt x="22" y="287"/>
                </a:lnTo>
                <a:lnTo>
                  <a:pt x="30" y="281"/>
                </a:lnTo>
                <a:lnTo>
                  <a:pt x="40" y="275"/>
                </a:lnTo>
                <a:lnTo>
                  <a:pt x="49" y="272"/>
                </a:lnTo>
                <a:lnTo>
                  <a:pt x="57" y="270"/>
                </a:lnTo>
                <a:lnTo>
                  <a:pt x="68" y="266"/>
                </a:lnTo>
                <a:lnTo>
                  <a:pt x="78" y="266"/>
                </a:lnTo>
                <a:lnTo>
                  <a:pt x="87" y="266"/>
                </a:lnTo>
                <a:lnTo>
                  <a:pt x="97" y="266"/>
                </a:lnTo>
                <a:lnTo>
                  <a:pt x="106" y="266"/>
                </a:lnTo>
                <a:lnTo>
                  <a:pt x="116" y="270"/>
                </a:lnTo>
                <a:lnTo>
                  <a:pt x="125" y="272"/>
                </a:lnTo>
                <a:lnTo>
                  <a:pt x="135" y="275"/>
                </a:lnTo>
                <a:lnTo>
                  <a:pt x="142" y="277"/>
                </a:lnTo>
                <a:lnTo>
                  <a:pt x="152" y="283"/>
                </a:lnTo>
                <a:lnTo>
                  <a:pt x="157" y="285"/>
                </a:lnTo>
                <a:lnTo>
                  <a:pt x="165" y="287"/>
                </a:lnTo>
                <a:lnTo>
                  <a:pt x="169" y="289"/>
                </a:lnTo>
                <a:lnTo>
                  <a:pt x="175" y="291"/>
                </a:lnTo>
                <a:lnTo>
                  <a:pt x="182" y="291"/>
                </a:lnTo>
                <a:lnTo>
                  <a:pt x="188" y="289"/>
                </a:lnTo>
                <a:lnTo>
                  <a:pt x="192" y="285"/>
                </a:lnTo>
                <a:lnTo>
                  <a:pt x="194" y="283"/>
                </a:lnTo>
                <a:lnTo>
                  <a:pt x="194" y="28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469"/>
          <xdr:cNvSpPr>
            <a:spLocks/>
          </xdr:cNvSpPr>
        </xdr:nvSpPr>
        <xdr:spPr>
          <a:xfrm rot="1225406">
            <a:off x="3176" y="1476"/>
            <a:ext cx="30" cy="29"/>
          </a:xfrm>
          <a:custGeom>
            <a:pathLst>
              <a:path h="186" w="226">
                <a:moveTo>
                  <a:pt x="101" y="70"/>
                </a:moveTo>
                <a:lnTo>
                  <a:pt x="99" y="68"/>
                </a:lnTo>
                <a:lnTo>
                  <a:pt x="89" y="65"/>
                </a:lnTo>
                <a:lnTo>
                  <a:pt x="83" y="63"/>
                </a:lnTo>
                <a:lnTo>
                  <a:pt x="78" y="59"/>
                </a:lnTo>
                <a:lnTo>
                  <a:pt x="72" y="57"/>
                </a:lnTo>
                <a:lnTo>
                  <a:pt x="66" y="57"/>
                </a:lnTo>
                <a:lnTo>
                  <a:pt x="59" y="53"/>
                </a:lnTo>
                <a:lnTo>
                  <a:pt x="51" y="51"/>
                </a:lnTo>
                <a:lnTo>
                  <a:pt x="45" y="51"/>
                </a:lnTo>
                <a:lnTo>
                  <a:pt x="38" y="51"/>
                </a:lnTo>
                <a:lnTo>
                  <a:pt x="32" y="49"/>
                </a:lnTo>
                <a:lnTo>
                  <a:pt x="25" y="51"/>
                </a:lnTo>
                <a:lnTo>
                  <a:pt x="19" y="53"/>
                </a:lnTo>
                <a:lnTo>
                  <a:pt x="15" y="57"/>
                </a:lnTo>
                <a:lnTo>
                  <a:pt x="11" y="59"/>
                </a:lnTo>
                <a:lnTo>
                  <a:pt x="7" y="63"/>
                </a:lnTo>
                <a:lnTo>
                  <a:pt x="6" y="68"/>
                </a:lnTo>
                <a:lnTo>
                  <a:pt x="4" y="76"/>
                </a:lnTo>
                <a:lnTo>
                  <a:pt x="0" y="82"/>
                </a:lnTo>
                <a:lnTo>
                  <a:pt x="0" y="87"/>
                </a:lnTo>
                <a:lnTo>
                  <a:pt x="0" y="95"/>
                </a:lnTo>
                <a:lnTo>
                  <a:pt x="0" y="103"/>
                </a:lnTo>
                <a:lnTo>
                  <a:pt x="0" y="114"/>
                </a:lnTo>
                <a:lnTo>
                  <a:pt x="2" y="124"/>
                </a:lnTo>
                <a:lnTo>
                  <a:pt x="6" y="129"/>
                </a:lnTo>
                <a:lnTo>
                  <a:pt x="11" y="133"/>
                </a:lnTo>
                <a:lnTo>
                  <a:pt x="19" y="129"/>
                </a:lnTo>
                <a:lnTo>
                  <a:pt x="30" y="126"/>
                </a:lnTo>
                <a:lnTo>
                  <a:pt x="36" y="122"/>
                </a:lnTo>
                <a:lnTo>
                  <a:pt x="44" y="120"/>
                </a:lnTo>
                <a:lnTo>
                  <a:pt x="51" y="118"/>
                </a:lnTo>
                <a:lnTo>
                  <a:pt x="59" y="116"/>
                </a:lnTo>
                <a:lnTo>
                  <a:pt x="64" y="112"/>
                </a:lnTo>
                <a:lnTo>
                  <a:pt x="72" y="110"/>
                </a:lnTo>
                <a:lnTo>
                  <a:pt x="78" y="108"/>
                </a:lnTo>
                <a:lnTo>
                  <a:pt x="83" y="108"/>
                </a:lnTo>
                <a:lnTo>
                  <a:pt x="93" y="106"/>
                </a:lnTo>
                <a:lnTo>
                  <a:pt x="95" y="110"/>
                </a:lnTo>
                <a:lnTo>
                  <a:pt x="93" y="114"/>
                </a:lnTo>
                <a:lnTo>
                  <a:pt x="87" y="122"/>
                </a:lnTo>
                <a:lnTo>
                  <a:pt x="82" y="133"/>
                </a:lnTo>
                <a:lnTo>
                  <a:pt x="74" y="143"/>
                </a:lnTo>
                <a:lnTo>
                  <a:pt x="66" y="154"/>
                </a:lnTo>
                <a:lnTo>
                  <a:pt x="63" y="165"/>
                </a:lnTo>
                <a:lnTo>
                  <a:pt x="61" y="175"/>
                </a:lnTo>
                <a:lnTo>
                  <a:pt x="64" y="181"/>
                </a:lnTo>
                <a:lnTo>
                  <a:pt x="66" y="183"/>
                </a:lnTo>
                <a:lnTo>
                  <a:pt x="70" y="184"/>
                </a:lnTo>
                <a:lnTo>
                  <a:pt x="76" y="184"/>
                </a:lnTo>
                <a:lnTo>
                  <a:pt x="83" y="186"/>
                </a:lnTo>
                <a:lnTo>
                  <a:pt x="89" y="186"/>
                </a:lnTo>
                <a:lnTo>
                  <a:pt x="97" y="186"/>
                </a:lnTo>
                <a:lnTo>
                  <a:pt x="102" y="184"/>
                </a:lnTo>
                <a:lnTo>
                  <a:pt x="112" y="183"/>
                </a:lnTo>
                <a:lnTo>
                  <a:pt x="120" y="181"/>
                </a:lnTo>
                <a:lnTo>
                  <a:pt x="125" y="179"/>
                </a:lnTo>
                <a:lnTo>
                  <a:pt x="131" y="177"/>
                </a:lnTo>
                <a:lnTo>
                  <a:pt x="139" y="175"/>
                </a:lnTo>
                <a:lnTo>
                  <a:pt x="146" y="169"/>
                </a:lnTo>
                <a:lnTo>
                  <a:pt x="150" y="164"/>
                </a:lnTo>
                <a:lnTo>
                  <a:pt x="148" y="154"/>
                </a:lnTo>
                <a:lnTo>
                  <a:pt x="146" y="146"/>
                </a:lnTo>
                <a:lnTo>
                  <a:pt x="142" y="135"/>
                </a:lnTo>
                <a:lnTo>
                  <a:pt x="140" y="127"/>
                </a:lnTo>
                <a:lnTo>
                  <a:pt x="137" y="118"/>
                </a:lnTo>
                <a:lnTo>
                  <a:pt x="137" y="112"/>
                </a:lnTo>
                <a:lnTo>
                  <a:pt x="137" y="110"/>
                </a:lnTo>
                <a:lnTo>
                  <a:pt x="142" y="112"/>
                </a:lnTo>
                <a:lnTo>
                  <a:pt x="146" y="116"/>
                </a:lnTo>
                <a:lnTo>
                  <a:pt x="150" y="122"/>
                </a:lnTo>
                <a:lnTo>
                  <a:pt x="156" y="127"/>
                </a:lnTo>
                <a:lnTo>
                  <a:pt x="163" y="135"/>
                </a:lnTo>
                <a:lnTo>
                  <a:pt x="169" y="141"/>
                </a:lnTo>
                <a:lnTo>
                  <a:pt x="177" y="146"/>
                </a:lnTo>
                <a:lnTo>
                  <a:pt x="182" y="148"/>
                </a:lnTo>
                <a:lnTo>
                  <a:pt x="190" y="152"/>
                </a:lnTo>
                <a:lnTo>
                  <a:pt x="196" y="146"/>
                </a:lnTo>
                <a:lnTo>
                  <a:pt x="203" y="137"/>
                </a:lnTo>
                <a:lnTo>
                  <a:pt x="207" y="131"/>
                </a:lnTo>
                <a:lnTo>
                  <a:pt x="211" y="126"/>
                </a:lnTo>
                <a:lnTo>
                  <a:pt x="215" y="118"/>
                </a:lnTo>
                <a:lnTo>
                  <a:pt x="218" y="110"/>
                </a:lnTo>
                <a:lnTo>
                  <a:pt x="220" y="103"/>
                </a:lnTo>
                <a:lnTo>
                  <a:pt x="222" y="95"/>
                </a:lnTo>
                <a:lnTo>
                  <a:pt x="224" y="87"/>
                </a:lnTo>
                <a:lnTo>
                  <a:pt x="226" y="82"/>
                </a:lnTo>
                <a:lnTo>
                  <a:pt x="226" y="70"/>
                </a:lnTo>
                <a:lnTo>
                  <a:pt x="222" y="67"/>
                </a:lnTo>
                <a:lnTo>
                  <a:pt x="213" y="63"/>
                </a:lnTo>
                <a:lnTo>
                  <a:pt x="201" y="61"/>
                </a:lnTo>
                <a:lnTo>
                  <a:pt x="190" y="59"/>
                </a:lnTo>
                <a:lnTo>
                  <a:pt x="178" y="59"/>
                </a:lnTo>
                <a:lnTo>
                  <a:pt x="165" y="59"/>
                </a:lnTo>
                <a:lnTo>
                  <a:pt x="158" y="59"/>
                </a:lnTo>
                <a:lnTo>
                  <a:pt x="150" y="59"/>
                </a:lnTo>
                <a:lnTo>
                  <a:pt x="150" y="61"/>
                </a:lnTo>
                <a:lnTo>
                  <a:pt x="150" y="59"/>
                </a:lnTo>
                <a:lnTo>
                  <a:pt x="152" y="53"/>
                </a:lnTo>
                <a:lnTo>
                  <a:pt x="154" y="46"/>
                </a:lnTo>
                <a:lnTo>
                  <a:pt x="158" y="38"/>
                </a:lnTo>
                <a:lnTo>
                  <a:pt x="159" y="27"/>
                </a:lnTo>
                <a:lnTo>
                  <a:pt x="161" y="19"/>
                </a:lnTo>
                <a:lnTo>
                  <a:pt x="161" y="11"/>
                </a:lnTo>
                <a:lnTo>
                  <a:pt x="161" y="8"/>
                </a:lnTo>
                <a:lnTo>
                  <a:pt x="156" y="4"/>
                </a:lnTo>
                <a:lnTo>
                  <a:pt x="148" y="2"/>
                </a:lnTo>
                <a:lnTo>
                  <a:pt x="137" y="0"/>
                </a:lnTo>
                <a:lnTo>
                  <a:pt x="127" y="0"/>
                </a:lnTo>
                <a:lnTo>
                  <a:pt x="116" y="0"/>
                </a:lnTo>
                <a:lnTo>
                  <a:pt x="106" y="2"/>
                </a:lnTo>
                <a:lnTo>
                  <a:pt x="99" y="4"/>
                </a:lnTo>
                <a:lnTo>
                  <a:pt x="95" y="8"/>
                </a:lnTo>
                <a:lnTo>
                  <a:pt x="91" y="11"/>
                </a:lnTo>
                <a:lnTo>
                  <a:pt x="91" y="21"/>
                </a:lnTo>
                <a:lnTo>
                  <a:pt x="91" y="29"/>
                </a:lnTo>
                <a:lnTo>
                  <a:pt x="95" y="42"/>
                </a:lnTo>
                <a:lnTo>
                  <a:pt x="95" y="51"/>
                </a:lnTo>
                <a:lnTo>
                  <a:pt x="99" y="61"/>
                </a:lnTo>
                <a:lnTo>
                  <a:pt x="101" y="67"/>
                </a:lnTo>
                <a:lnTo>
                  <a:pt x="101" y="70"/>
                </a:lnTo>
                <a:lnTo>
                  <a:pt x="101" y="7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470"/>
          <xdr:cNvSpPr>
            <a:spLocks/>
          </xdr:cNvSpPr>
        </xdr:nvSpPr>
        <xdr:spPr>
          <a:xfrm rot="1225406">
            <a:off x="2974" y="1591"/>
            <a:ext cx="59" cy="21"/>
          </a:xfrm>
          <a:custGeom>
            <a:pathLst>
              <a:path h="133" w="449">
                <a:moveTo>
                  <a:pt x="0" y="83"/>
                </a:moveTo>
                <a:lnTo>
                  <a:pt x="2" y="79"/>
                </a:lnTo>
                <a:lnTo>
                  <a:pt x="11" y="74"/>
                </a:lnTo>
                <a:lnTo>
                  <a:pt x="15" y="68"/>
                </a:lnTo>
                <a:lnTo>
                  <a:pt x="23" y="62"/>
                </a:lnTo>
                <a:lnTo>
                  <a:pt x="30" y="58"/>
                </a:lnTo>
                <a:lnTo>
                  <a:pt x="42" y="55"/>
                </a:lnTo>
                <a:lnTo>
                  <a:pt x="49" y="47"/>
                </a:lnTo>
                <a:lnTo>
                  <a:pt x="61" y="41"/>
                </a:lnTo>
                <a:lnTo>
                  <a:pt x="67" y="38"/>
                </a:lnTo>
                <a:lnTo>
                  <a:pt x="74" y="36"/>
                </a:lnTo>
                <a:lnTo>
                  <a:pt x="80" y="32"/>
                </a:lnTo>
                <a:lnTo>
                  <a:pt x="87" y="30"/>
                </a:lnTo>
                <a:lnTo>
                  <a:pt x="95" y="26"/>
                </a:lnTo>
                <a:lnTo>
                  <a:pt x="101" y="22"/>
                </a:lnTo>
                <a:lnTo>
                  <a:pt x="108" y="20"/>
                </a:lnTo>
                <a:lnTo>
                  <a:pt x="116" y="19"/>
                </a:lnTo>
                <a:lnTo>
                  <a:pt x="122" y="15"/>
                </a:lnTo>
                <a:lnTo>
                  <a:pt x="131" y="13"/>
                </a:lnTo>
                <a:lnTo>
                  <a:pt x="139" y="11"/>
                </a:lnTo>
                <a:lnTo>
                  <a:pt x="148" y="9"/>
                </a:lnTo>
                <a:lnTo>
                  <a:pt x="154" y="7"/>
                </a:lnTo>
                <a:lnTo>
                  <a:pt x="163" y="5"/>
                </a:lnTo>
                <a:lnTo>
                  <a:pt x="171" y="3"/>
                </a:lnTo>
                <a:lnTo>
                  <a:pt x="181" y="1"/>
                </a:lnTo>
                <a:lnTo>
                  <a:pt x="188" y="1"/>
                </a:lnTo>
                <a:lnTo>
                  <a:pt x="198" y="0"/>
                </a:lnTo>
                <a:lnTo>
                  <a:pt x="205" y="0"/>
                </a:lnTo>
                <a:lnTo>
                  <a:pt x="217" y="0"/>
                </a:lnTo>
                <a:lnTo>
                  <a:pt x="224" y="0"/>
                </a:lnTo>
                <a:lnTo>
                  <a:pt x="234" y="0"/>
                </a:lnTo>
                <a:lnTo>
                  <a:pt x="241" y="0"/>
                </a:lnTo>
                <a:lnTo>
                  <a:pt x="253" y="1"/>
                </a:lnTo>
                <a:lnTo>
                  <a:pt x="260" y="1"/>
                </a:lnTo>
                <a:lnTo>
                  <a:pt x="272" y="3"/>
                </a:lnTo>
                <a:lnTo>
                  <a:pt x="281" y="5"/>
                </a:lnTo>
                <a:lnTo>
                  <a:pt x="291" y="9"/>
                </a:lnTo>
                <a:lnTo>
                  <a:pt x="300" y="9"/>
                </a:lnTo>
                <a:lnTo>
                  <a:pt x="312" y="13"/>
                </a:lnTo>
                <a:lnTo>
                  <a:pt x="319" y="17"/>
                </a:lnTo>
                <a:lnTo>
                  <a:pt x="331" y="20"/>
                </a:lnTo>
                <a:lnTo>
                  <a:pt x="338" y="24"/>
                </a:lnTo>
                <a:lnTo>
                  <a:pt x="350" y="30"/>
                </a:lnTo>
                <a:lnTo>
                  <a:pt x="359" y="36"/>
                </a:lnTo>
                <a:lnTo>
                  <a:pt x="369" y="41"/>
                </a:lnTo>
                <a:lnTo>
                  <a:pt x="378" y="47"/>
                </a:lnTo>
                <a:lnTo>
                  <a:pt x="390" y="55"/>
                </a:lnTo>
                <a:lnTo>
                  <a:pt x="399" y="62"/>
                </a:lnTo>
                <a:lnTo>
                  <a:pt x="409" y="70"/>
                </a:lnTo>
                <a:lnTo>
                  <a:pt x="418" y="78"/>
                </a:lnTo>
                <a:lnTo>
                  <a:pt x="428" y="89"/>
                </a:lnTo>
                <a:lnTo>
                  <a:pt x="439" y="98"/>
                </a:lnTo>
                <a:lnTo>
                  <a:pt x="449" y="110"/>
                </a:lnTo>
                <a:lnTo>
                  <a:pt x="435" y="133"/>
                </a:lnTo>
                <a:lnTo>
                  <a:pt x="433" y="131"/>
                </a:lnTo>
                <a:lnTo>
                  <a:pt x="428" y="123"/>
                </a:lnTo>
                <a:lnTo>
                  <a:pt x="422" y="117"/>
                </a:lnTo>
                <a:lnTo>
                  <a:pt x="418" y="114"/>
                </a:lnTo>
                <a:lnTo>
                  <a:pt x="412" y="106"/>
                </a:lnTo>
                <a:lnTo>
                  <a:pt x="407" y="100"/>
                </a:lnTo>
                <a:lnTo>
                  <a:pt x="397" y="93"/>
                </a:lnTo>
                <a:lnTo>
                  <a:pt x="390" y="85"/>
                </a:lnTo>
                <a:lnTo>
                  <a:pt x="380" y="78"/>
                </a:lnTo>
                <a:lnTo>
                  <a:pt x="373" y="70"/>
                </a:lnTo>
                <a:lnTo>
                  <a:pt x="361" y="62"/>
                </a:lnTo>
                <a:lnTo>
                  <a:pt x="350" y="57"/>
                </a:lnTo>
                <a:lnTo>
                  <a:pt x="336" y="49"/>
                </a:lnTo>
                <a:lnTo>
                  <a:pt x="325" y="43"/>
                </a:lnTo>
                <a:lnTo>
                  <a:pt x="317" y="41"/>
                </a:lnTo>
                <a:lnTo>
                  <a:pt x="312" y="38"/>
                </a:lnTo>
                <a:lnTo>
                  <a:pt x="302" y="36"/>
                </a:lnTo>
                <a:lnTo>
                  <a:pt x="296" y="32"/>
                </a:lnTo>
                <a:lnTo>
                  <a:pt x="289" y="30"/>
                </a:lnTo>
                <a:lnTo>
                  <a:pt x="281" y="28"/>
                </a:lnTo>
                <a:lnTo>
                  <a:pt x="272" y="26"/>
                </a:lnTo>
                <a:lnTo>
                  <a:pt x="264" y="26"/>
                </a:lnTo>
                <a:lnTo>
                  <a:pt x="255" y="24"/>
                </a:lnTo>
                <a:lnTo>
                  <a:pt x="247" y="22"/>
                </a:lnTo>
                <a:lnTo>
                  <a:pt x="238" y="22"/>
                </a:lnTo>
                <a:lnTo>
                  <a:pt x="228" y="22"/>
                </a:lnTo>
                <a:lnTo>
                  <a:pt x="219" y="22"/>
                </a:lnTo>
                <a:lnTo>
                  <a:pt x="209" y="22"/>
                </a:lnTo>
                <a:lnTo>
                  <a:pt x="200" y="24"/>
                </a:lnTo>
                <a:lnTo>
                  <a:pt x="192" y="26"/>
                </a:lnTo>
                <a:lnTo>
                  <a:pt x="181" y="26"/>
                </a:lnTo>
                <a:lnTo>
                  <a:pt x="171" y="28"/>
                </a:lnTo>
                <a:lnTo>
                  <a:pt x="162" y="30"/>
                </a:lnTo>
                <a:lnTo>
                  <a:pt x="150" y="34"/>
                </a:lnTo>
                <a:lnTo>
                  <a:pt x="139" y="38"/>
                </a:lnTo>
                <a:lnTo>
                  <a:pt x="127" y="41"/>
                </a:lnTo>
                <a:lnTo>
                  <a:pt x="116" y="45"/>
                </a:lnTo>
                <a:lnTo>
                  <a:pt x="106" y="51"/>
                </a:lnTo>
                <a:lnTo>
                  <a:pt x="95" y="55"/>
                </a:lnTo>
                <a:lnTo>
                  <a:pt x="84" y="60"/>
                </a:lnTo>
                <a:lnTo>
                  <a:pt x="70" y="68"/>
                </a:lnTo>
                <a:lnTo>
                  <a:pt x="59" y="74"/>
                </a:lnTo>
                <a:lnTo>
                  <a:pt x="46" y="81"/>
                </a:lnTo>
                <a:lnTo>
                  <a:pt x="34" y="91"/>
                </a:lnTo>
                <a:lnTo>
                  <a:pt x="21" y="98"/>
                </a:lnTo>
                <a:lnTo>
                  <a:pt x="9" y="110"/>
                </a:lnTo>
                <a:lnTo>
                  <a:pt x="0" y="83"/>
                </a:lnTo>
                <a:lnTo>
                  <a:pt x="0" y="83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471"/>
          <xdr:cNvSpPr>
            <a:spLocks/>
          </xdr:cNvSpPr>
        </xdr:nvSpPr>
        <xdr:spPr>
          <a:xfrm rot="1225406">
            <a:off x="2962" y="1575"/>
            <a:ext cx="38" cy="40"/>
          </a:xfrm>
          <a:custGeom>
            <a:pathLst>
              <a:path h="255" w="287">
                <a:moveTo>
                  <a:pt x="4" y="169"/>
                </a:moveTo>
                <a:lnTo>
                  <a:pt x="4" y="167"/>
                </a:lnTo>
                <a:lnTo>
                  <a:pt x="2" y="164"/>
                </a:lnTo>
                <a:lnTo>
                  <a:pt x="2" y="156"/>
                </a:lnTo>
                <a:lnTo>
                  <a:pt x="2" y="148"/>
                </a:lnTo>
                <a:lnTo>
                  <a:pt x="0" y="139"/>
                </a:lnTo>
                <a:lnTo>
                  <a:pt x="0" y="127"/>
                </a:lnTo>
                <a:lnTo>
                  <a:pt x="0" y="120"/>
                </a:lnTo>
                <a:lnTo>
                  <a:pt x="0" y="114"/>
                </a:lnTo>
                <a:lnTo>
                  <a:pt x="0" y="108"/>
                </a:lnTo>
                <a:lnTo>
                  <a:pt x="2" y="103"/>
                </a:lnTo>
                <a:lnTo>
                  <a:pt x="2" y="95"/>
                </a:lnTo>
                <a:lnTo>
                  <a:pt x="2" y="89"/>
                </a:lnTo>
                <a:lnTo>
                  <a:pt x="2" y="82"/>
                </a:lnTo>
                <a:lnTo>
                  <a:pt x="4" y="74"/>
                </a:lnTo>
                <a:lnTo>
                  <a:pt x="4" y="67"/>
                </a:lnTo>
                <a:lnTo>
                  <a:pt x="8" y="61"/>
                </a:lnTo>
                <a:lnTo>
                  <a:pt x="8" y="53"/>
                </a:lnTo>
                <a:lnTo>
                  <a:pt x="12" y="48"/>
                </a:lnTo>
                <a:lnTo>
                  <a:pt x="13" y="40"/>
                </a:lnTo>
                <a:lnTo>
                  <a:pt x="15" y="32"/>
                </a:lnTo>
                <a:lnTo>
                  <a:pt x="19" y="27"/>
                </a:lnTo>
                <a:lnTo>
                  <a:pt x="23" y="21"/>
                </a:lnTo>
                <a:lnTo>
                  <a:pt x="31" y="10"/>
                </a:lnTo>
                <a:lnTo>
                  <a:pt x="42" y="0"/>
                </a:lnTo>
                <a:lnTo>
                  <a:pt x="40" y="2"/>
                </a:lnTo>
                <a:lnTo>
                  <a:pt x="38" y="10"/>
                </a:lnTo>
                <a:lnTo>
                  <a:pt x="36" y="13"/>
                </a:lnTo>
                <a:lnTo>
                  <a:pt x="36" y="19"/>
                </a:lnTo>
                <a:lnTo>
                  <a:pt x="34" y="27"/>
                </a:lnTo>
                <a:lnTo>
                  <a:pt x="34" y="32"/>
                </a:lnTo>
                <a:lnTo>
                  <a:pt x="32" y="40"/>
                </a:lnTo>
                <a:lnTo>
                  <a:pt x="31" y="48"/>
                </a:lnTo>
                <a:lnTo>
                  <a:pt x="29" y="53"/>
                </a:lnTo>
                <a:lnTo>
                  <a:pt x="29" y="61"/>
                </a:lnTo>
                <a:lnTo>
                  <a:pt x="27" y="68"/>
                </a:lnTo>
                <a:lnTo>
                  <a:pt x="27" y="74"/>
                </a:lnTo>
                <a:lnTo>
                  <a:pt x="27" y="80"/>
                </a:lnTo>
                <a:lnTo>
                  <a:pt x="27" y="87"/>
                </a:lnTo>
                <a:lnTo>
                  <a:pt x="27" y="97"/>
                </a:lnTo>
                <a:lnTo>
                  <a:pt x="29" y="108"/>
                </a:lnTo>
                <a:lnTo>
                  <a:pt x="32" y="116"/>
                </a:lnTo>
                <a:lnTo>
                  <a:pt x="36" y="122"/>
                </a:lnTo>
                <a:lnTo>
                  <a:pt x="46" y="129"/>
                </a:lnTo>
                <a:lnTo>
                  <a:pt x="57" y="126"/>
                </a:lnTo>
                <a:lnTo>
                  <a:pt x="57" y="120"/>
                </a:lnTo>
                <a:lnTo>
                  <a:pt x="63" y="116"/>
                </a:lnTo>
                <a:lnTo>
                  <a:pt x="65" y="110"/>
                </a:lnTo>
                <a:lnTo>
                  <a:pt x="72" y="105"/>
                </a:lnTo>
                <a:lnTo>
                  <a:pt x="76" y="97"/>
                </a:lnTo>
                <a:lnTo>
                  <a:pt x="84" y="89"/>
                </a:lnTo>
                <a:lnTo>
                  <a:pt x="91" y="82"/>
                </a:lnTo>
                <a:lnTo>
                  <a:pt x="97" y="74"/>
                </a:lnTo>
                <a:lnTo>
                  <a:pt x="103" y="67"/>
                </a:lnTo>
                <a:lnTo>
                  <a:pt x="110" y="61"/>
                </a:lnTo>
                <a:lnTo>
                  <a:pt x="116" y="53"/>
                </a:lnTo>
                <a:lnTo>
                  <a:pt x="122" y="49"/>
                </a:lnTo>
                <a:lnTo>
                  <a:pt x="131" y="40"/>
                </a:lnTo>
                <a:lnTo>
                  <a:pt x="139" y="38"/>
                </a:lnTo>
                <a:lnTo>
                  <a:pt x="139" y="40"/>
                </a:lnTo>
                <a:lnTo>
                  <a:pt x="135" y="49"/>
                </a:lnTo>
                <a:lnTo>
                  <a:pt x="129" y="53"/>
                </a:lnTo>
                <a:lnTo>
                  <a:pt x="126" y="61"/>
                </a:lnTo>
                <a:lnTo>
                  <a:pt x="122" y="68"/>
                </a:lnTo>
                <a:lnTo>
                  <a:pt x="116" y="78"/>
                </a:lnTo>
                <a:lnTo>
                  <a:pt x="110" y="84"/>
                </a:lnTo>
                <a:lnTo>
                  <a:pt x="105" y="93"/>
                </a:lnTo>
                <a:lnTo>
                  <a:pt x="99" y="101"/>
                </a:lnTo>
                <a:lnTo>
                  <a:pt x="95" y="110"/>
                </a:lnTo>
                <a:lnTo>
                  <a:pt x="91" y="116"/>
                </a:lnTo>
                <a:lnTo>
                  <a:pt x="88" y="126"/>
                </a:lnTo>
                <a:lnTo>
                  <a:pt x="86" y="131"/>
                </a:lnTo>
                <a:lnTo>
                  <a:pt x="86" y="137"/>
                </a:lnTo>
                <a:lnTo>
                  <a:pt x="86" y="145"/>
                </a:lnTo>
                <a:lnTo>
                  <a:pt x="88" y="154"/>
                </a:lnTo>
                <a:lnTo>
                  <a:pt x="91" y="162"/>
                </a:lnTo>
                <a:lnTo>
                  <a:pt x="99" y="169"/>
                </a:lnTo>
                <a:lnTo>
                  <a:pt x="105" y="175"/>
                </a:lnTo>
                <a:lnTo>
                  <a:pt x="112" y="179"/>
                </a:lnTo>
                <a:lnTo>
                  <a:pt x="118" y="179"/>
                </a:lnTo>
                <a:lnTo>
                  <a:pt x="126" y="179"/>
                </a:lnTo>
                <a:lnTo>
                  <a:pt x="129" y="175"/>
                </a:lnTo>
                <a:lnTo>
                  <a:pt x="137" y="173"/>
                </a:lnTo>
                <a:lnTo>
                  <a:pt x="143" y="169"/>
                </a:lnTo>
                <a:lnTo>
                  <a:pt x="152" y="167"/>
                </a:lnTo>
                <a:lnTo>
                  <a:pt x="162" y="162"/>
                </a:lnTo>
                <a:lnTo>
                  <a:pt x="167" y="162"/>
                </a:lnTo>
                <a:lnTo>
                  <a:pt x="166" y="162"/>
                </a:lnTo>
                <a:lnTo>
                  <a:pt x="162" y="167"/>
                </a:lnTo>
                <a:lnTo>
                  <a:pt x="158" y="173"/>
                </a:lnTo>
                <a:lnTo>
                  <a:pt x="154" y="183"/>
                </a:lnTo>
                <a:lnTo>
                  <a:pt x="148" y="190"/>
                </a:lnTo>
                <a:lnTo>
                  <a:pt x="146" y="198"/>
                </a:lnTo>
                <a:lnTo>
                  <a:pt x="146" y="205"/>
                </a:lnTo>
                <a:lnTo>
                  <a:pt x="150" y="211"/>
                </a:lnTo>
                <a:lnTo>
                  <a:pt x="152" y="213"/>
                </a:lnTo>
                <a:lnTo>
                  <a:pt x="160" y="215"/>
                </a:lnTo>
                <a:lnTo>
                  <a:pt x="166" y="215"/>
                </a:lnTo>
                <a:lnTo>
                  <a:pt x="177" y="215"/>
                </a:lnTo>
                <a:lnTo>
                  <a:pt x="186" y="215"/>
                </a:lnTo>
                <a:lnTo>
                  <a:pt x="198" y="215"/>
                </a:lnTo>
                <a:lnTo>
                  <a:pt x="204" y="215"/>
                </a:lnTo>
                <a:lnTo>
                  <a:pt x="209" y="215"/>
                </a:lnTo>
                <a:lnTo>
                  <a:pt x="217" y="215"/>
                </a:lnTo>
                <a:lnTo>
                  <a:pt x="224" y="215"/>
                </a:lnTo>
                <a:lnTo>
                  <a:pt x="234" y="215"/>
                </a:lnTo>
                <a:lnTo>
                  <a:pt x="247" y="213"/>
                </a:lnTo>
                <a:lnTo>
                  <a:pt x="257" y="213"/>
                </a:lnTo>
                <a:lnTo>
                  <a:pt x="266" y="213"/>
                </a:lnTo>
                <a:lnTo>
                  <a:pt x="274" y="211"/>
                </a:lnTo>
                <a:lnTo>
                  <a:pt x="281" y="211"/>
                </a:lnTo>
                <a:lnTo>
                  <a:pt x="285" y="211"/>
                </a:lnTo>
                <a:lnTo>
                  <a:pt x="287" y="211"/>
                </a:lnTo>
                <a:lnTo>
                  <a:pt x="285" y="213"/>
                </a:lnTo>
                <a:lnTo>
                  <a:pt x="278" y="219"/>
                </a:lnTo>
                <a:lnTo>
                  <a:pt x="272" y="221"/>
                </a:lnTo>
                <a:lnTo>
                  <a:pt x="262" y="222"/>
                </a:lnTo>
                <a:lnTo>
                  <a:pt x="257" y="222"/>
                </a:lnTo>
                <a:lnTo>
                  <a:pt x="253" y="224"/>
                </a:lnTo>
                <a:lnTo>
                  <a:pt x="247" y="224"/>
                </a:lnTo>
                <a:lnTo>
                  <a:pt x="240" y="224"/>
                </a:lnTo>
                <a:lnTo>
                  <a:pt x="230" y="224"/>
                </a:lnTo>
                <a:lnTo>
                  <a:pt x="221" y="224"/>
                </a:lnTo>
                <a:lnTo>
                  <a:pt x="213" y="224"/>
                </a:lnTo>
                <a:lnTo>
                  <a:pt x="204" y="226"/>
                </a:lnTo>
                <a:lnTo>
                  <a:pt x="196" y="226"/>
                </a:lnTo>
                <a:lnTo>
                  <a:pt x="188" y="228"/>
                </a:lnTo>
                <a:lnTo>
                  <a:pt x="179" y="230"/>
                </a:lnTo>
                <a:lnTo>
                  <a:pt x="171" y="234"/>
                </a:lnTo>
                <a:lnTo>
                  <a:pt x="160" y="234"/>
                </a:lnTo>
                <a:lnTo>
                  <a:pt x="152" y="236"/>
                </a:lnTo>
                <a:lnTo>
                  <a:pt x="145" y="240"/>
                </a:lnTo>
                <a:lnTo>
                  <a:pt x="137" y="241"/>
                </a:lnTo>
                <a:lnTo>
                  <a:pt x="131" y="245"/>
                </a:lnTo>
                <a:lnTo>
                  <a:pt x="124" y="247"/>
                </a:lnTo>
                <a:lnTo>
                  <a:pt x="118" y="251"/>
                </a:lnTo>
                <a:lnTo>
                  <a:pt x="116" y="255"/>
                </a:lnTo>
                <a:lnTo>
                  <a:pt x="112" y="251"/>
                </a:lnTo>
                <a:lnTo>
                  <a:pt x="110" y="245"/>
                </a:lnTo>
                <a:lnTo>
                  <a:pt x="107" y="236"/>
                </a:lnTo>
                <a:lnTo>
                  <a:pt x="103" y="226"/>
                </a:lnTo>
                <a:lnTo>
                  <a:pt x="97" y="215"/>
                </a:lnTo>
                <a:lnTo>
                  <a:pt x="91" y="205"/>
                </a:lnTo>
                <a:lnTo>
                  <a:pt x="86" y="196"/>
                </a:lnTo>
                <a:lnTo>
                  <a:pt x="80" y="192"/>
                </a:lnTo>
                <a:lnTo>
                  <a:pt x="72" y="188"/>
                </a:lnTo>
                <a:lnTo>
                  <a:pt x="63" y="186"/>
                </a:lnTo>
                <a:lnTo>
                  <a:pt x="55" y="184"/>
                </a:lnTo>
                <a:lnTo>
                  <a:pt x="50" y="184"/>
                </a:lnTo>
                <a:lnTo>
                  <a:pt x="44" y="183"/>
                </a:lnTo>
                <a:lnTo>
                  <a:pt x="38" y="183"/>
                </a:lnTo>
                <a:lnTo>
                  <a:pt x="31" y="181"/>
                </a:lnTo>
                <a:lnTo>
                  <a:pt x="25" y="179"/>
                </a:lnTo>
                <a:lnTo>
                  <a:pt x="17" y="179"/>
                </a:lnTo>
                <a:lnTo>
                  <a:pt x="13" y="177"/>
                </a:lnTo>
                <a:lnTo>
                  <a:pt x="8" y="173"/>
                </a:lnTo>
                <a:lnTo>
                  <a:pt x="4" y="169"/>
                </a:lnTo>
                <a:lnTo>
                  <a:pt x="4" y="169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AutoShape 472"/>
          <xdr:cNvSpPr>
            <a:spLocks/>
          </xdr:cNvSpPr>
        </xdr:nvSpPr>
        <xdr:spPr>
          <a:xfrm rot="1225406">
            <a:off x="2993" y="1620"/>
            <a:ext cx="46" cy="43"/>
          </a:xfrm>
          <a:custGeom>
            <a:pathLst>
              <a:path h="278" w="352">
                <a:moveTo>
                  <a:pt x="352" y="53"/>
                </a:moveTo>
                <a:lnTo>
                  <a:pt x="350" y="49"/>
                </a:lnTo>
                <a:lnTo>
                  <a:pt x="340" y="44"/>
                </a:lnTo>
                <a:lnTo>
                  <a:pt x="335" y="40"/>
                </a:lnTo>
                <a:lnTo>
                  <a:pt x="329" y="36"/>
                </a:lnTo>
                <a:lnTo>
                  <a:pt x="321" y="30"/>
                </a:lnTo>
                <a:lnTo>
                  <a:pt x="314" y="27"/>
                </a:lnTo>
                <a:lnTo>
                  <a:pt x="302" y="21"/>
                </a:lnTo>
                <a:lnTo>
                  <a:pt x="293" y="17"/>
                </a:lnTo>
                <a:lnTo>
                  <a:pt x="281" y="11"/>
                </a:lnTo>
                <a:lnTo>
                  <a:pt x="270" y="8"/>
                </a:lnTo>
                <a:lnTo>
                  <a:pt x="262" y="6"/>
                </a:lnTo>
                <a:lnTo>
                  <a:pt x="257" y="6"/>
                </a:lnTo>
                <a:lnTo>
                  <a:pt x="249" y="2"/>
                </a:lnTo>
                <a:lnTo>
                  <a:pt x="243" y="2"/>
                </a:lnTo>
                <a:lnTo>
                  <a:pt x="238" y="2"/>
                </a:lnTo>
                <a:lnTo>
                  <a:pt x="230" y="2"/>
                </a:lnTo>
                <a:lnTo>
                  <a:pt x="224" y="2"/>
                </a:lnTo>
                <a:lnTo>
                  <a:pt x="219" y="2"/>
                </a:lnTo>
                <a:lnTo>
                  <a:pt x="211" y="0"/>
                </a:lnTo>
                <a:lnTo>
                  <a:pt x="204" y="0"/>
                </a:lnTo>
                <a:lnTo>
                  <a:pt x="196" y="0"/>
                </a:lnTo>
                <a:lnTo>
                  <a:pt x="188" y="2"/>
                </a:lnTo>
                <a:lnTo>
                  <a:pt x="181" y="2"/>
                </a:lnTo>
                <a:lnTo>
                  <a:pt x="175" y="6"/>
                </a:lnTo>
                <a:lnTo>
                  <a:pt x="166" y="8"/>
                </a:lnTo>
                <a:lnTo>
                  <a:pt x="160" y="11"/>
                </a:lnTo>
                <a:lnTo>
                  <a:pt x="152" y="13"/>
                </a:lnTo>
                <a:lnTo>
                  <a:pt x="145" y="17"/>
                </a:lnTo>
                <a:lnTo>
                  <a:pt x="137" y="19"/>
                </a:lnTo>
                <a:lnTo>
                  <a:pt x="129" y="25"/>
                </a:lnTo>
                <a:lnTo>
                  <a:pt x="122" y="29"/>
                </a:lnTo>
                <a:lnTo>
                  <a:pt x="116" y="34"/>
                </a:lnTo>
                <a:lnTo>
                  <a:pt x="109" y="42"/>
                </a:lnTo>
                <a:lnTo>
                  <a:pt x="103" y="48"/>
                </a:lnTo>
                <a:lnTo>
                  <a:pt x="93" y="55"/>
                </a:lnTo>
                <a:lnTo>
                  <a:pt x="88" y="61"/>
                </a:lnTo>
                <a:lnTo>
                  <a:pt x="80" y="69"/>
                </a:lnTo>
                <a:lnTo>
                  <a:pt x="74" y="80"/>
                </a:lnTo>
                <a:lnTo>
                  <a:pt x="67" y="88"/>
                </a:lnTo>
                <a:lnTo>
                  <a:pt x="61" y="99"/>
                </a:lnTo>
                <a:lnTo>
                  <a:pt x="53" y="108"/>
                </a:lnTo>
                <a:lnTo>
                  <a:pt x="48" y="122"/>
                </a:lnTo>
                <a:lnTo>
                  <a:pt x="42" y="133"/>
                </a:lnTo>
                <a:lnTo>
                  <a:pt x="34" y="146"/>
                </a:lnTo>
                <a:lnTo>
                  <a:pt x="27" y="158"/>
                </a:lnTo>
                <a:lnTo>
                  <a:pt x="21" y="175"/>
                </a:lnTo>
                <a:lnTo>
                  <a:pt x="15" y="190"/>
                </a:lnTo>
                <a:lnTo>
                  <a:pt x="10" y="205"/>
                </a:lnTo>
                <a:lnTo>
                  <a:pt x="6" y="223"/>
                </a:lnTo>
                <a:lnTo>
                  <a:pt x="0" y="242"/>
                </a:lnTo>
                <a:lnTo>
                  <a:pt x="19" y="278"/>
                </a:lnTo>
                <a:lnTo>
                  <a:pt x="19" y="276"/>
                </a:lnTo>
                <a:lnTo>
                  <a:pt x="19" y="274"/>
                </a:lnTo>
                <a:lnTo>
                  <a:pt x="21" y="268"/>
                </a:lnTo>
                <a:lnTo>
                  <a:pt x="23" y="262"/>
                </a:lnTo>
                <a:lnTo>
                  <a:pt x="25" y="253"/>
                </a:lnTo>
                <a:lnTo>
                  <a:pt x="29" y="243"/>
                </a:lnTo>
                <a:lnTo>
                  <a:pt x="32" y="232"/>
                </a:lnTo>
                <a:lnTo>
                  <a:pt x="36" y="223"/>
                </a:lnTo>
                <a:lnTo>
                  <a:pt x="38" y="215"/>
                </a:lnTo>
                <a:lnTo>
                  <a:pt x="40" y="209"/>
                </a:lnTo>
                <a:lnTo>
                  <a:pt x="42" y="202"/>
                </a:lnTo>
                <a:lnTo>
                  <a:pt x="46" y="196"/>
                </a:lnTo>
                <a:lnTo>
                  <a:pt x="50" y="190"/>
                </a:lnTo>
                <a:lnTo>
                  <a:pt x="51" y="183"/>
                </a:lnTo>
                <a:lnTo>
                  <a:pt x="55" y="175"/>
                </a:lnTo>
                <a:lnTo>
                  <a:pt x="59" y="169"/>
                </a:lnTo>
                <a:lnTo>
                  <a:pt x="63" y="162"/>
                </a:lnTo>
                <a:lnTo>
                  <a:pt x="67" y="154"/>
                </a:lnTo>
                <a:lnTo>
                  <a:pt x="69" y="146"/>
                </a:lnTo>
                <a:lnTo>
                  <a:pt x="74" y="139"/>
                </a:lnTo>
                <a:lnTo>
                  <a:pt x="76" y="133"/>
                </a:lnTo>
                <a:lnTo>
                  <a:pt x="82" y="126"/>
                </a:lnTo>
                <a:lnTo>
                  <a:pt x="86" y="120"/>
                </a:lnTo>
                <a:lnTo>
                  <a:pt x="91" y="112"/>
                </a:lnTo>
                <a:lnTo>
                  <a:pt x="95" y="105"/>
                </a:lnTo>
                <a:lnTo>
                  <a:pt x="101" y="99"/>
                </a:lnTo>
                <a:lnTo>
                  <a:pt x="105" y="91"/>
                </a:lnTo>
                <a:lnTo>
                  <a:pt x="110" y="86"/>
                </a:lnTo>
                <a:lnTo>
                  <a:pt x="122" y="72"/>
                </a:lnTo>
                <a:lnTo>
                  <a:pt x="133" y="63"/>
                </a:lnTo>
                <a:lnTo>
                  <a:pt x="145" y="53"/>
                </a:lnTo>
                <a:lnTo>
                  <a:pt x="156" y="44"/>
                </a:lnTo>
                <a:lnTo>
                  <a:pt x="164" y="40"/>
                </a:lnTo>
                <a:lnTo>
                  <a:pt x="169" y="36"/>
                </a:lnTo>
                <a:lnTo>
                  <a:pt x="177" y="32"/>
                </a:lnTo>
                <a:lnTo>
                  <a:pt x="185" y="32"/>
                </a:lnTo>
                <a:lnTo>
                  <a:pt x="192" y="29"/>
                </a:lnTo>
                <a:lnTo>
                  <a:pt x="198" y="29"/>
                </a:lnTo>
                <a:lnTo>
                  <a:pt x="205" y="25"/>
                </a:lnTo>
                <a:lnTo>
                  <a:pt x="213" y="25"/>
                </a:lnTo>
                <a:lnTo>
                  <a:pt x="221" y="25"/>
                </a:lnTo>
                <a:lnTo>
                  <a:pt x="230" y="25"/>
                </a:lnTo>
                <a:lnTo>
                  <a:pt x="238" y="27"/>
                </a:lnTo>
                <a:lnTo>
                  <a:pt x="247" y="29"/>
                </a:lnTo>
                <a:lnTo>
                  <a:pt x="253" y="30"/>
                </a:lnTo>
                <a:lnTo>
                  <a:pt x="262" y="32"/>
                </a:lnTo>
                <a:lnTo>
                  <a:pt x="270" y="36"/>
                </a:lnTo>
                <a:lnTo>
                  <a:pt x="280" y="42"/>
                </a:lnTo>
                <a:lnTo>
                  <a:pt x="289" y="46"/>
                </a:lnTo>
                <a:lnTo>
                  <a:pt x="299" y="51"/>
                </a:lnTo>
                <a:lnTo>
                  <a:pt x="308" y="59"/>
                </a:lnTo>
                <a:lnTo>
                  <a:pt x="319" y="67"/>
                </a:lnTo>
                <a:lnTo>
                  <a:pt x="352" y="53"/>
                </a:lnTo>
                <a:lnTo>
                  <a:pt x="352" y="53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AutoShape 473"/>
          <xdr:cNvSpPr>
            <a:spLocks/>
          </xdr:cNvSpPr>
        </xdr:nvSpPr>
        <xdr:spPr>
          <a:xfrm rot="1225406">
            <a:off x="2977" y="1644"/>
            <a:ext cx="24" cy="25"/>
          </a:xfrm>
          <a:custGeom>
            <a:pathLst>
              <a:path h="160" w="188">
                <a:moveTo>
                  <a:pt x="0" y="78"/>
                </a:moveTo>
                <a:lnTo>
                  <a:pt x="67" y="137"/>
                </a:lnTo>
                <a:lnTo>
                  <a:pt x="76" y="61"/>
                </a:lnTo>
                <a:lnTo>
                  <a:pt x="95" y="124"/>
                </a:lnTo>
                <a:lnTo>
                  <a:pt x="118" y="97"/>
                </a:lnTo>
                <a:lnTo>
                  <a:pt x="148" y="84"/>
                </a:lnTo>
                <a:lnTo>
                  <a:pt x="188" y="0"/>
                </a:lnTo>
                <a:lnTo>
                  <a:pt x="154" y="131"/>
                </a:lnTo>
                <a:lnTo>
                  <a:pt x="150" y="131"/>
                </a:lnTo>
                <a:lnTo>
                  <a:pt x="143" y="137"/>
                </a:lnTo>
                <a:lnTo>
                  <a:pt x="137" y="139"/>
                </a:lnTo>
                <a:lnTo>
                  <a:pt x="131" y="143"/>
                </a:lnTo>
                <a:lnTo>
                  <a:pt x="124" y="145"/>
                </a:lnTo>
                <a:lnTo>
                  <a:pt x="118" y="150"/>
                </a:lnTo>
                <a:lnTo>
                  <a:pt x="108" y="152"/>
                </a:lnTo>
                <a:lnTo>
                  <a:pt x="99" y="156"/>
                </a:lnTo>
                <a:lnTo>
                  <a:pt x="89" y="158"/>
                </a:lnTo>
                <a:lnTo>
                  <a:pt x="82" y="160"/>
                </a:lnTo>
                <a:lnTo>
                  <a:pt x="72" y="160"/>
                </a:lnTo>
                <a:lnTo>
                  <a:pt x="63" y="160"/>
                </a:lnTo>
                <a:lnTo>
                  <a:pt x="53" y="160"/>
                </a:lnTo>
                <a:lnTo>
                  <a:pt x="48" y="156"/>
                </a:lnTo>
                <a:lnTo>
                  <a:pt x="46" y="154"/>
                </a:lnTo>
                <a:lnTo>
                  <a:pt x="40" y="150"/>
                </a:lnTo>
                <a:lnTo>
                  <a:pt x="32" y="143"/>
                </a:lnTo>
                <a:lnTo>
                  <a:pt x="25" y="133"/>
                </a:lnTo>
                <a:lnTo>
                  <a:pt x="21" y="126"/>
                </a:lnTo>
                <a:lnTo>
                  <a:pt x="15" y="120"/>
                </a:lnTo>
                <a:lnTo>
                  <a:pt x="13" y="114"/>
                </a:lnTo>
                <a:lnTo>
                  <a:pt x="10" y="107"/>
                </a:lnTo>
                <a:lnTo>
                  <a:pt x="6" y="99"/>
                </a:lnTo>
                <a:lnTo>
                  <a:pt x="2" y="93"/>
                </a:lnTo>
                <a:lnTo>
                  <a:pt x="0" y="84"/>
                </a:lnTo>
                <a:lnTo>
                  <a:pt x="0" y="78"/>
                </a:lnTo>
                <a:lnTo>
                  <a:pt x="0" y="78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AutoShape 474"/>
          <xdr:cNvSpPr>
            <a:spLocks/>
          </xdr:cNvSpPr>
        </xdr:nvSpPr>
        <xdr:spPr>
          <a:xfrm rot="1225406">
            <a:off x="2993" y="1640"/>
            <a:ext cx="63" cy="125"/>
          </a:xfrm>
          <a:custGeom>
            <a:pathLst>
              <a:path h="804" w="481">
                <a:moveTo>
                  <a:pt x="302" y="23"/>
                </a:moveTo>
                <a:lnTo>
                  <a:pt x="300" y="23"/>
                </a:lnTo>
                <a:lnTo>
                  <a:pt x="296" y="21"/>
                </a:lnTo>
                <a:lnTo>
                  <a:pt x="289" y="17"/>
                </a:lnTo>
                <a:lnTo>
                  <a:pt x="283" y="15"/>
                </a:lnTo>
                <a:lnTo>
                  <a:pt x="272" y="11"/>
                </a:lnTo>
                <a:lnTo>
                  <a:pt x="260" y="9"/>
                </a:lnTo>
                <a:lnTo>
                  <a:pt x="253" y="6"/>
                </a:lnTo>
                <a:lnTo>
                  <a:pt x="245" y="6"/>
                </a:lnTo>
                <a:lnTo>
                  <a:pt x="238" y="4"/>
                </a:lnTo>
                <a:lnTo>
                  <a:pt x="230" y="4"/>
                </a:lnTo>
                <a:lnTo>
                  <a:pt x="222" y="2"/>
                </a:lnTo>
                <a:lnTo>
                  <a:pt x="213" y="0"/>
                </a:lnTo>
                <a:lnTo>
                  <a:pt x="203" y="0"/>
                </a:lnTo>
                <a:lnTo>
                  <a:pt x="194" y="0"/>
                </a:lnTo>
                <a:lnTo>
                  <a:pt x="182" y="0"/>
                </a:lnTo>
                <a:lnTo>
                  <a:pt x="173" y="2"/>
                </a:lnTo>
                <a:lnTo>
                  <a:pt x="163" y="4"/>
                </a:lnTo>
                <a:lnTo>
                  <a:pt x="152" y="6"/>
                </a:lnTo>
                <a:lnTo>
                  <a:pt x="141" y="6"/>
                </a:lnTo>
                <a:lnTo>
                  <a:pt x="129" y="9"/>
                </a:lnTo>
                <a:lnTo>
                  <a:pt x="118" y="13"/>
                </a:lnTo>
                <a:lnTo>
                  <a:pt x="106" y="17"/>
                </a:lnTo>
                <a:lnTo>
                  <a:pt x="101" y="17"/>
                </a:lnTo>
                <a:lnTo>
                  <a:pt x="93" y="21"/>
                </a:lnTo>
                <a:lnTo>
                  <a:pt x="87" y="23"/>
                </a:lnTo>
                <a:lnTo>
                  <a:pt x="82" y="25"/>
                </a:lnTo>
                <a:lnTo>
                  <a:pt x="74" y="28"/>
                </a:lnTo>
                <a:lnTo>
                  <a:pt x="68" y="32"/>
                </a:lnTo>
                <a:lnTo>
                  <a:pt x="63" y="36"/>
                </a:lnTo>
                <a:lnTo>
                  <a:pt x="57" y="40"/>
                </a:lnTo>
                <a:lnTo>
                  <a:pt x="59" y="40"/>
                </a:lnTo>
                <a:lnTo>
                  <a:pt x="65" y="42"/>
                </a:lnTo>
                <a:lnTo>
                  <a:pt x="72" y="44"/>
                </a:lnTo>
                <a:lnTo>
                  <a:pt x="84" y="47"/>
                </a:lnTo>
                <a:lnTo>
                  <a:pt x="91" y="51"/>
                </a:lnTo>
                <a:lnTo>
                  <a:pt x="97" y="55"/>
                </a:lnTo>
                <a:lnTo>
                  <a:pt x="101" y="59"/>
                </a:lnTo>
                <a:lnTo>
                  <a:pt x="101" y="65"/>
                </a:lnTo>
                <a:lnTo>
                  <a:pt x="91" y="68"/>
                </a:lnTo>
                <a:lnTo>
                  <a:pt x="82" y="72"/>
                </a:lnTo>
                <a:lnTo>
                  <a:pt x="74" y="74"/>
                </a:lnTo>
                <a:lnTo>
                  <a:pt x="66" y="78"/>
                </a:lnTo>
                <a:lnTo>
                  <a:pt x="61" y="82"/>
                </a:lnTo>
                <a:lnTo>
                  <a:pt x="53" y="84"/>
                </a:lnTo>
                <a:lnTo>
                  <a:pt x="46" y="87"/>
                </a:lnTo>
                <a:lnTo>
                  <a:pt x="38" y="91"/>
                </a:lnTo>
                <a:lnTo>
                  <a:pt x="32" y="95"/>
                </a:lnTo>
                <a:lnTo>
                  <a:pt x="25" y="101"/>
                </a:lnTo>
                <a:lnTo>
                  <a:pt x="19" y="106"/>
                </a:lnTo>
                <a:lnTo>
                  <a:pt x="13" y="114"/>
                </a:lnTo>
                <a:lnTo>
                  <a:pt x="9" y="120"/>
                </a:lnTo>
                <a:lnTo>
                  <a:pt x="8" y="131"/>
                </a:lnTo>
                <a:lnTo>
                  <a:pt x="74" y="135"/>
                </a:lnTo>
                <a:lnTo>
                  <a:pt x="70" y="135"/>
                </a:lnTo>
                <a:lnTo>
                  <a:pt x="65" y="141"/>
                </a:lnTo>
                <a:lnTo>
                  <a:pt x="55" y="146"/>
                </a:lnTo>
                <a:lnTo>
                  <a:pt x="46" y="158"/>
                </a:lnTo>
                <a:lnTo>
                  <a:pt x="38" y="163"/>
                </a:lnTo>
                <a:lnTo>
                  <a:pt x="34" y="171"/>
                </a:lnTo>
                <a:lnTo>
                  <a:pt x="27" y="179"/>
                </a:lnTo>
                <a:lnTo>
                  <a:pt x="21" y="190"/>
                </a:lnTo>
                <a:lnTo>
                  <a:pt x="13" y="198"/>
                </a:lnTo>
                <a:lnTo>
                  <a:pt x="9" y="209"/>
                </a:lnTo>
                <a:lnTo>
                  <a:pt x="6" y="215"/>
                </a:lnTo>
                <a:lnTo>
                  <a:pt x="4" y="222"/>
                </a:lnTo>
                <a:lnTo>
                  <a:pt x="2" y="230"/>
                </a:lnTo>
                <a:lnTo>
                  <a:pt x="0" y="236"/>
                </a:lnTo>
                <a:lnTo>
                  <a:pt x="6" y="236"/>
                </a:lnTo>
                <a:lnTo>
                  <a:pt x="11" y="238"/>
                </a:lnTo>
                <a:lnTo>
                  <a:pt x="21" y="239"/>
                </a:lnTo>
                <a:lnTo>
                  <a:pt x="30" y="241"/>
                </a:lnTo>
                <a:lnTo>
                  <a:pt x="42" y="245"/>
                </a:lnTo>
                <a:lnTo>
                  <a:pt x="47" y="247"/>
                </a:lnTo>
                <a:lnTo>
                  <a:pt x="55" y="251"/>
                </a:lnTo>
                <a:lnTo>
                  <a:pt x="61" y="255"/>
                </a:lnTo>
                <a:lnTo>
                  <a:pt x="68" y="257"/>
                </a:lnTo>
                <a:lnTo>
                  <a:pt x="74" y="260"/>
                </a:lnTo>
                <a:lnTo>
                  <a:pt x="80" y="262"/>
                </a:lnTo>
                <a:lnTo>
                  <a:pt x="85" y="266"/>
                </a:lnTo>
                <a:lnTo>
                  <a:pt x="93" y="270"/>
                </a:lnTo>
                <a:lnTo>
                  <a:pt x="99" y="276"/>
                </a:lnTo>
                <a:lnTo>
                  <a:pt x="104" y="281"/>
                </a:lnTo>
                <a:lnTo>
                  <a:pt x="110" y="285"/>
                </a:lnTo>
                <a:lnTo>
                  <a:pt x="118" y="293"/>
                </a:lnTo>
                <a:lnTo>
                  <a:pt x="122" y="298"/>
                </a:lnTo>
                <a:lnTo>
                  <a:pt x="127" y="304"/>
                </a:lnTo>
                <a:lnTo>
                  <a:pt x="131" y="312"/>
                </a:lnTo>
                <a:lnTo>
                  <a:pt x="137" y="319"/>
                </a:lnTo>
                <a:lnTo>
                  <a:pt x="139" y="327"/>
                </a:lnTo>
                <a:lnTo>
                  <a:pt x="141" y="335"/>
                </a:lnTo>
                <a:lnTo>
                  <a:pt x="144" y="344"/>
                </a:lnTo>
                <a:lnTo>
                  <a:pt x="146" y="354"/>
                </a:lnTo>
                <a:lnTo>
                  <a:pt x="146" y="363"/>
                </a:lnTo>
                <a:lnTo>
                  <a:pt x="146" y="373"/>
                </a:lnTo>
                <a:lnTo>
                  <a:pt x="148" y="384"/>
                </a:lnTo>
                <a:lnTo>
                  <a:pt x="150" y="397"/>
                </a:lnTo>
                <a:lnTo>
                  <a:pt x="150" y="401"/>
                </a:lnTo>
                <a:lnTo>
                  <a:pt x="150" y="407"/>
                </a:lnTo>
                <a:lnTo>
                  <a:pt x="150" y="414"/>
                </a:lnTo>
                <a:lnTo>
                  <a:pt x="150" y="422"/>
                </a:lnTo>
                <a:lnTo>
                  <a:pt x="150" y="428"/>
                </a:lnTo>
                <a:lnTo>
                  <a:pt x="152" y="435"/>
                </a:lnTo>
                <a:lnTo>
                  <a:pt x="152" y="441"/>
                </a:lnTo>
                <a:lnTo>
                  <a:pt x="152" y="449"/>
                </a:lnTo>
                <a:lnTo>
                  <a:pt x="152" y="456"/>
                </a:lnTo>
                <a:lnTo>
                  <a:pt x="152" y="464"/>
                </a:lnTo>
                <a:lnTo>
                  <a:pt x="152" y="470"/>
                </a:lnTo>
                <a:lnTo>
                  <a:pt x="152" y="477"/>
                </a:lnTo>
                <a:lnTo>
                  <a:pt x="152" y="483"/>
                </a:lnTo>
                <a:lnTo>
                  <a:pt x="152" y="490"/>
                </a:lnTo>
                <a:lnTo>
                  <a:pt x="152" y="500"/>
                </a:lnTo>
                <a:lnTo>
                  <a:pt x="152" y="508"/>
                </a:lnTo>
                <a:lnTo>
                  <a:pt x="152" y="513"/>
                </a:lnTo>
                <a:lnTo>
                  <a:pt x="152" y="521"/>
                </a:lnTo>
                <a:lnTo>
                  <a:pt x="152" y="529"/>
                </a:lnTo>
                <a:lnTo>
                  <a:pt x="152" y="536"/>
                </a:lnTo>
                <a:lnTo>
                  <a:pt x="152" y="544"/>
                </a:lnTo>
                <a:lnTo>
                  <a:pt x="152" y="551"/>
                </a:lnTo>
                <a:lnTo>
                  <a:pt x="152" y="559"/>
                </a:lnTo>
                <a:lnTo>
                  <a:pt x="152" y="567"/>
                </a:lnTo>
                <a:lnTo>
                  <a:pt x="150" y="574"/>
                </a:lnTo>
                <a:lnTo>
                  <a:pt x="150" y="580"/>
                </a:lnTo>
                <a:lnTo>
                  <a:pt x="148" y="587"/>
                </a:lnTo>
                <a:lnTo>
                  <a:pt x="148" y="595"/>
                </a:lnTo>
                <a:lnTo>
                  <a:pt x="146" y="603"/>
                </a:lnTo>
                <a:lnTo>
                  <a:pt x="146" y="608"/>
                </a:lnTo>
                <a:lnTo>
                  <a:pt x="144" y="616"/>
                </a:lnTo>
                <a:lnTo>
                  <a:pt x="144" y="624"/>
                </a:lnTo>
                <a:lnTo>
                  <a:pt x="142" y="629"/>
                </a:lnTo>
                <a:lnTo>
                  <a:pt x="142" y="637"/>
                </a:lnTo>
                <a:lnTo>
                  <a:pt x="141" y="643"/>
                </a:lnTo>
                <a:lnTo>
                  <a:pt x="141" y="650"/>
                </a:lnTo>
                <a:lnTo>
                  <a:pt x="139" y="656"/>
                </a:lnTo>
                <a:lnTo>
                  <a:pt x="137" y="662"/>
                </a:lnTo>
                <a:lnTo>
                  <a:pt x="137" y="667"/>
                </a:lnTo>
                <a:lnTo>
                  <a:pt x="135" y="675"/>
                </a:lnTo>
                <a:lnTo>
                  <a:pt x="131" y="684"/>
                </a:lnTo>
                <a:lnTo>
                  <a:pt x="127" y="696"/>
                </a:lnTo>
                <a:lnTo>
                  <a:pt x="122" y="705"/>
                </a:lnTo>
                <a:lnTo>
                  <a:pt x="118" y="715"/>
                </a:lnTo>
                <a:lnTo>
                  <a:pt x="112" y="722"/>
                </a:lnTo>
                <a:lnTo>
                  <a:pt x="106" y="730"/>
                </a:lnTo>
                <a:lnTo>
                  <a:pt x="101" y="736"/>
                </a:lnTo>
                <a:lnTo>
                  <a:pt x="95" y="741"/>
                </a:lnTo>
                <a:lnTo>
                  <a:pt x="95" y="745"/>
                </a:lnTo>
                <a:lnTo>
                  <a:pt x="95" y="751"/>
                </a:lnTo>
                <a:lnTo>
                  <a:pt x="95" y="760"/>
                </a:lnTo>
                <a:lnTo>
                  <a:pt x="95" y="772"/>
                </a:lnTo>
                <a:lnTo>
                  <a:pt x="97" y="783"/>
                </a:lnTo>
                <a:lnTo>
                  <a:pt x="101" y="795"/>
                </a:lnTo>
                <a:lnTo>
                  <a:pt x="103" y="800"/>
                </a:lnTo>
                <a:lnTo>
                  <a:pt x="110" y="804"/>
                </a:lnTo>
                <a:lnTo>
                  <a:pt x="112" y="800"/>
                </a:lnTo>
                <a:lnTo>
                  <a:pt x="116" y="797"/>
                </a:lnTo>
                <a:lnTo>
                  <a:pt x="122" y="791"/>
                </a:lnTo>
                <a:lnTo>
                  <a:pt x="127" y="783"/>
                </a:lnTo>
                <a:lnTo>
                  <a:pt x="135" y="776"/>
                </a:lnTo>
                <a:lnTo>
                  <a:pt x="141" y="766"/>
                </a:lnTo>
                <a:lnTo>
                  <a:pt x="150" y="757"/>
                </a:lnTo>
                <a:lnTo>
                  <a:pt x="158" y="747"/>
                </a:lnTo>
                <a:lnTo>
                  <a:pt x="165" y="736"/>
                </a:lnTo>
                <a:lnTo>
                  <a:pt x="173" y="726"/>
                </a:lnTo>
                <a:lnTo>
                  <a:pt x="180" y="717"/>
                </a:lnTo>
                <a:lnTo>
                  <a:pt x="188" y="711"/>
                </a:lnTo>
                <a:lnTo>
                  <a:pt x="194" y="703"/>
                </a:lnTo>
                <a:lnTo>
                  <a:pt x="200" y="700"/>
                </a:lnTo>
                <a:lnTo>
                  <a:pt x="203" y="698"/>
                </a:lnTo>
                <a:lnTo>
                  <a:pt x="207" y="698"/>
                </a:lnTo>
                <a:lnTo>
                  <a:pt x="211" y="700"/>
                </a:lnTo>
                <a:lnTo>
                  <a:pt x="219" y="705"/>
                </a:lnTo>
                <a:lnTo>
                  <a:pt x="224" y="709"/>
                </a:lnTo>
                <a:lnTo>
                  <a:pt x="232" y="715"/>
                </a:lnTo>
                <a:lnTo>
                  <a:pt x="238" y="717"/>
                </a:lnTo>
                <a:lnTo>
                  <a:pt x="243" y="721"/>
                </a:lnTo>
                <a:lnTo>
                  <a:pt x="245" y="722"/>
                </a:lnTo>
                <a:lnTo>
                  <a:pt x="247" y="724"/>
                </a:lnTo>
                <a:lnTo>
                  <a:pt x="247" y="722"/>
                </a:lnTo>
                <a:lnTo>
                  <a:pt x="247" y="721"/>
                </a:lnTo>
                <a:lnTo>
                  <a:pt x="249" y="717"/>
                </a:lnTo>
                <a:lnTo>
                  <a:pt x="249" y="711"/>
                </a:lnTo>
                <a:lnTo>
                  <a:pt x="251" y="703"/>
                </a:lnTo>
                <a:lnTo>
                  <a:pt x="253" y="696"/>
                </a:lnTo>
                <a:lnTo>
                  <a:pt x="255" y="688"/>
                </a:lnTo>
                <a:lnTo>
                  <a:pt x="258" y="681"/>
                </a:lnTo>
                <a:lnTo>
                  <a:pt x="260" y="673"/>
                </a:lnTo>
                <a:lnTo>
                  <a:pt x="264" y="664"/>
                </a:lnTo>
                <a:lnTo>
                  <a:pt x="266" y="656"/>
                </a:lnTo>
                <a:lnTo>
                  <a:pt x="270" y="650"/>
                </a:lnTo>
                <a:lnTo>
                  <a:pt x="272" y="645"/>
                </a:lnTo>
                <a:lnTo>
                  <a:pt x="274" y="641"/>
                </a:lnTo>
                <a:lnTo>
                  <a:pt x="277" y="637"/>
                </a:lnTo>
                <a:lnTo>
                  <a:pt x="281" y="637"/>
                </a:lnTo>
                <a:lnTo>
                  <a:pt x="287" y="637"/>
                </a:lnTo>
                <a:lnTo>
                  <a:pt x="296" y="639"/>
                </a:lnTo>
                <a:lnTo>
                  <a:pt x="306" y="643"/>
                </a:lnTo>
                <a:lnTo>
                  <a:pt x="315" y="646"/>
                </a:lnTo>
                <a:lnTo>
                  <a:pt x="323" y="648"/>
                </a:lnTo>
                <a:lnTo>
                  <a:pt x="331" y="652"/>
                </a:lnTo>
                <a:lnTo>
                  <a:pt x="336" y="654"/>
                </a:lnTo>
                <a:lnTo>
                  <a:pt x="338" y="656"/>
                </a:lnTo>
                <a:lnTo>
                  <a:pt x="336" y="650"/>
                </a:lnTo>
                <a:lnTo>
                  <a:pt x="336" y="643"/>
                </a:lnTo>
                <a:lnTo>
                  <a:pt x="336" y="635"/>
                </a:lnTo>
                <a:lnTo>
                  <a:pt x="336" y="629"/>
                </a:lnTo>
                <a:lnTo>
                  <a:pt x="336" y="622"/>
                </a:lnTo>
                <a:lnTo>
                  <a:pt x="338" y="614"/>
                </a:lnTo>
                <a:lnTo>
                  <a:pt x="338" y="606"/>
                </a:lnTo>
                <a:lnTo>
                  <a:pt x="338" y="599"/>
                </a:lnTo>
                <a:lnTo>
                  <a:pt x="340" y="591"/>
                </a:lnTo>
                <a:lnTo>
                  <a:pt x="342" y="586"/>
                </a:lnTo>
                <a:lnTo>
                  <a:pt x="346" y="576"/>
                </a:lnTo>
                <a:lnTo>
                  <a:pt x="352" y="574"/>
                </a:lnTo>
                <a:lnTo>
                  <a:pt x="357" y="574"/>
                </a:lnTo>
                <a:lnTo>
                  <a:pt x="367" y="574"/>
                </a:lnTo>
                <a:lnTo>
                  <a:pt x="376" y="574"/>
                </a:lnTo>
                <a:lnTo>
                  <a:pt x="388" y="574"/>
                </a:lnTo>
                <a:lnTo>
                  <a:pt x="395" y="572"/>
                </a:lnTo>
                <a:lnTo>
                  <a:pt x="403" y="572"/>
                </a:lnTo>
                <a:lnTo>
                  <a:pt x="409" y="567"/>
                </a:lnTo>
                <a:lnTo>
                  <a:pt x="410" y="565"/>
                </a:lnTo>
                <a:lnTo>
                  <a:pt x="410" y="559"/>
                </a:lnTo>
                <a:lnTo>
                  <a:pt x="410" y="553"/>
                </a:lnTo>
                <a:lnTo>
                  <a:pt x="410" y="546"/>
                </a:lnTo>
                <a:lnTo>
                  <a:pt x="410" y="538"/>
                </a:lnTo>
                <a:lnTo>
                  <a:pt x="410" y="529"/>
                </a:lnTo>
                <a:lnTo>
                  <a:pt x="412" y="519"/>
                </a:lnTo>
                <a:lnTo>
                  <a:pt x="414" y="510"/>
                </a:lnTo>
                <a:lnTo>
                  <a:pt x="414" y="500"/>
                </a:lnTo>
                <a:lnTo>
                  <a:pt x="414" y="490"/>
                </a:lnTo>
                <a:lnTo>
                  <a:pt x="416" y="479"/>
                </a:lnTo>
                <a:lnTo>
                  <a:pt x="416" y="471"/>
                </a:lnTo>
                <a:lnTo>
                  <a:pt x="420" y="464"/>
                </a:lnTo>
                <a:lnTo>
                  <a:pt x="420" y="458"/>
                </a:lnTo>
                <a:lnTo>
                  <a:pt x="422" y="452"/>
                </a:lnTo>
                <a:lnTo>
                  <a:pt x="424" y="449"/>
                </a:lnTo>
                <a:lnTo>
                  <a:pt x="426" y="449"/>
                </a:lnTo>
                <a:lnTo>
                  <a:pt x="429" y="449"/>
                </a:lnTo>
                <a:lnTo>
                  <a:pt x="437" y="451"/>
                </a:lnTo>
                <a:lnTo>
                  <a:pt x="445" y="452"/>
                </a:lnTo>
                <a:lnTo>
                  <a:pt x="454" y="452"/>
                </a:lnTo>
                <a:lnTo>
                  <a:pt x="462" y="452"/>
                </a:lnTo>
                <a:lnTo>
                  <a:pt x="469" y="452"/>
                </a:lnTo>
                <a:lnTo>
                  <a:pt x="475" y="449"/>
                </a:lnTo>
                <a:lnTo>
                  <a:pt x="477" y="443"/>
                </a:lnTo>
                <a:lnTo>
                  <a:pt x="477" y="437"/>
                </a:lnTo>
                <a:lnTo>
                  <a:pt x="477" y="432"/>
                </a:lnTo>
                <a:lnTo>
                  <a:pt x="479" y="422"/>
                </a:lnTo>
                <a:lnTo>
                  <a:pt x="481" y="411"/>
                </a:lnTo>
                <a:lnTo>
                  <a:pt x="481" y="401"/>
                </a:lnTo>
                <a:lnTo>
                  <a:pt x="481" y="395"/>
                </a:lnTo>
                <a:lnTo>
                  <a:pt x="481" y="388"/>
                </a:lnTo>
                <a:lnTo>
                  <a:pt x="481" y="380"/>
                </a:lnTo>
                <a:lnTo>
                  <a:pt x="481" y="371"/>
                </a:lnTo>
                <a:lnTo>
                  <a:pt x="481" y="363"/>
                </a:lnTo>
                <a:lnTo>
                  <a:pt x="481" y="355"/>
                </a:lnTo>
                <a:lnTo>
                  <a:pt x="481" y="348"/>
                </a:lnTo>
                <a:lnTo>
                  <a:pt x="479" y="338"/>
                </a:lnTo>
                <a:lnTo>
                  <a:pt x="477" y="329"/>
                </a:lnTo>
                <a:lnTo>
                  <a:pt x="477" y="319"/>
                </a:lnTo>
                <a:lnTo>
                  <a:pt x="477" y="310"/>
                </a:lnTo>
                <a:lnTo>
                  <a:pt x="475" y="302"/>
                </a:lnTo>
                <a:lnTo>
                  <a:pt x="475" y="293"/>
                </a:lnTo>
                <a:lnTo>
                  <a:pt x="473" y="283"/>
                </a:lnTo>
                <a:lnTo>
                  <a:pt x="471" y="274"/>
                </a:lnTo>
                <a:lnTo>
                  <a:pt x="469" y="264"/>
                </a:lnTo>
                <a:lnTo>
                  <a:pt x="469" y="255"/>
                </a:lnTo>
                <a:lnTo>
                  <a:pt x="466" y="245"/>
                </a:lnTo>
                <a:lnTo>
                  <a:pt x="466" y="238"/>
                </a:lnTo>
                <a:lnTo>
                  <a:pt x="462" y="228"/>
                </a:lnTo>
                <a:lnTo>
                  <a:pt x="460" y="220"/>
                </a:lnTo>
                <a:lnTo>
                  <a:pt x="458" y="213"/>
                </a:lnTo>
                <a:lnTo>
                  <a:pt x="456" y="205"/>
                </a:lnTo>
                <a:lnTo>
                  <a:pt x="450" y="198"/>
                </a:lnTo>
                <a:lnTo>
                  <a:pt x="447" y="190"/>
                </a:lnTo>
                <a:lnTo>
                  <a:pt x="445" y="182"/>
                </a:lnTo>
                <a:lnTo>
                  <a:pt x="441" y="177"/>
                </a:lnTo>
                <a:lnTo>
                  <a:pt x="437" y="169"/>
                </a:lnTo>
                <a:lnTo>
                  <a:pt x="433" y="162"/>
                </a:lnTo>
                <a:lnTo>
                  <a:pt x="429" y="156"/>
                </a:lnTo>
                <a:lnTo>
                  <a:pt x="428" y="152"/>
                </a:lnTo>
                <a:lnTo>
                  <a:pt x="420" y="141"/>
                </a:lnTo>
                <a:lnTo>
                  <a:pt x="414" y="131"/>
                </a:lnTo>
                <a:lnTo>
                  <a:pt x="409" y="124"/>
                </a:lnTo>
                <a:lnTo>
                  <a:pt x="403" y="116"/>
                </a:lnTo>
                <a:lnTo>
                  <a:pt x="397" y="108"/>
                </a:lnTo>
                <a:lnTo>
                  <a:pt x="393" y="103"/>
                </a:lnTo>
                <a:lnTo>
                  <a:pt x="391" y="97"/>
                </a:lnTo>
                <a:lnTo>
                  <a:pt x="390" y="93"/>
                </a:lnTo>
                <a:lnTo>
                  <a:pt x="390" y="87"/>
                </a:lnTo>
                <a:lnTo>
                  <a:pt x="395" y="84"/>
                </a:lnTo>
                <a:lnTo>
                  <a:pt x="403" y="80"/>
                </a:lnTo>
                <a:lnTo>
                  <a:pt x="412" y="76"/>
                </a:lnTo>
                <a:lnTo>
                  <a:pt x="420" y="72"/>
                </a:lnTo>
                <a:lnTo>
                  <a:pt x="428" y="68"/>
                </a:lnTo>
                <a:lnTo>
                  <a:pt x="429" y="61"/>
                </a:lnTo>
                <a:lnTo>
                  <a:pt x="429" y="53"/>
                </a:lnTo>
                <a:lnTo>
                  <a:pt x="428" y="49"/>
                </a:lnTo>
                <a:lnTo>
                  <a:pt x="426" y="46"/>
                </a:lnTo>
                <a:lnTo>
                  <a:pt x="420" y="40"/>
                </a:lnTo>
                <a:lnTo>
                  <a:pt x="414" y="36"/>
                </a:lnTo>
                <a:lnTo>
                  <a:pt x="407" y="28"/>
                </a:lnTo>
                <a:lnTo>
                  <a:pt x="399" y="25"/>
                </a:lnTo>
                <a:lnTo>
                  <a:pt x="391" y="21"/>
                </a:lnTo>
                <a:lnTo>
                  <a:pt x="384" y="21"/>
                </a:lnTo>
                <a:lnTo>
                  <a:pt x="376" y="17"/>
                </a:lnTo>
                <a:lnTo>
                  <a:pt x="369" y="17"/>
                </a:lnTo>
                <a:lnTo>
                  <a:pt x="361" y="17"/>
                </a:lnTo>
                <a:lnTo>
                  <a:pt x="355" y="17"/>
                </a:lnTo>
                <a:lnTo>
                  <a:pt x="350" y="17"/>
                </a:lnTo>
                <a:lnTo>
                  <a:pt x="342" y="17"/>
                </a:lnTo>
                <a:lnTo>
                  <a:pt x="336" y="19"/>
                </a:lnTo>
                <a:lnTo>
                  <a:pt x="333" y="21"/>
                </a:lnTo>
                <a:lnTo>
                  <a:pt x="327" y="21"/>
                </a:lnTo>
                <a:lnTo>
                  <a:pt x="325" y="23"/>
                </a:lnTo>
                <a:lnTo>
                  <a:pt x="325" y="25"/>
                </a:lnTo>
                <a:lnTo>
                  <a:pt x="323" y="30"/>
                </a:lnTo>
                <a:lnTo>
                  <a:pt x="319" y="34"/>
                </a:lnTo>
                <a:lnTo>
                  <a:pt x="319" y="38"/>
                </a:lnTo>
                <a:lnTo>
                  <a:pt x="317" y="44"/>
                </a:lnTo>
                <a:lnTo>
                  <a:pt x="317" y="51"/>
                </a:lnTo>
                <a:lnTo>
                  <a:pt x="314" y="57"/>
                </a:lnTo>
                <a:lnTo>
                  <a:pt x="310" y="65"/>
                </a:lnTo>
                <a:lnTo>
                  <a:pt x="308" y="72"/>
                </a:lnTo>
                <a:lnTo>
                  <a:pt x="306" y="80"/>
                </a:lnTo>
                <a:lnTo>
                  <a:pt x="304" y="87"/>
                </a:lnTo>
                <a:lnTo>
                  <a:pt x="302" y="97"/>
                </a:lnTo>
                <a:lnTo>
                  <a:pt x="300" y="106"/>
                </a:lnTo>
                <a:lnTo>
                  <a:pt x="296" y="116"/>
                </a:lnTo>
                <a:lnTo>
                  <a:pt x="295" y="125"/>
                </a:lnTo>
                <a:lnTo>
                  <a:pt x="291" y="135"/>
                </a:lnTo>
                <a:lnTo>
                  <a:pt x="287" y="143"/>
                </a:lnTo>
                <a:lnTo>
                  <a:pt x="285" y="152"/>
                </a:lnTo>
                <a:lnTo>
                  <a:pt x="281" y="160"/>
                </a:lnTo>
                <a:lnTo>
                  <a:pt x="279" y="169"/>
                </a:lnTo>
                <a:lnTo>
                  <a:pt x="277" y="179"/>
                </a:lnTo>
                <a:lnTo>
                  <a:pt x="274" y="188"/>
                </a:lnTo>
                <a:lnTo>
                  <a:pt x="272" y="194"/>
                </a:lnTo>
                <a:lnTo>
                  <a:pt x="270" y="201"/>
                </a:lnTo>
                <a:lnTo>
                  <a:pt x="266" y="209"/>
                </a:lnTo>
                <a:lnTo>
                  <a:pt x="264" y="217"/>
                </a:lnTo>
                <a:lnTo>
                  <a:pt x="260" y="226"/>
                </a:lnTo>
                <a:lnTo>
                  <a:pt x="258" y="236"/>
                </a:lnTo>
                <a:lnTo>
                  <a:pt x="255" y="243"/>
                </a:lnTo>
                <a:lnTo>
                  <a:pt x="258" y="255"/>
                </a:lnTo>
                <a:lnTo>
                  <a:pt x="258" y="260"/>
                </a:lnTo>
                <a:lnTo>
                  <a:pt x="260" y="266"/>
                </a:lnTo>
                <a:lnTo>
                  <a:pt x="264" y="274"/>
                </a:lnTo>
                <a:lnTo>
                  <a:pt x="270" y="281"/>
                </a:lnTo>
                <a:lnTo>
                  <a:pt x="272" y="289"/>
                </a:lnTo>
                <a:lnTo>
                  <a:pt x="277" y="297"/>
                </a:lnTo>
                <a:lnTo>
                  <a:pt x="283" y="304"/>
                </a:lnTo>
                <a:lnTo>
                  <a:pt x="289" y="314"/>
                </a:lnTo>
                <a:lnTo>
                  <a:pt x="295" y="321"/>
                </a:lnTo>
                <a:lnTo>
                  <a:pt x="300" y="333"/>
                </a:lnTo>
                <a:lnTo>
                  <a:pt x="306" y="340"/>
                </a:lnTo>
                <a:lnTo>
                  <a:pt x="312" y="350"/>
                </a:lnTo>
                <a:lnTo>
                  <a:pt x="317" y="357"/>
                </a:lnTo>
                <a:lnTo>
                  <a:pt x="323" y="365"/>
                </a:lnTo>
                <a:lnTo>
                  <a:pt x="329" y="374"/>
                </a:lnTo>
                <a:lnTo>
                  <a:pt x="334" y="382"/>
                </a:lnTo>
                <a:lnTo>
                  <a:pt x="338" y="390"/>
                </a:lnTo>
                <a:lnTo>
                  <a:pt x="344" y="397"/>
                </a:lnTo>
                <a:lnTo>
                  <a:pt x="350" y="405"/>
                </a:lnTo>
                <a:lnTo>
                  <a:pt x="355" y="413"/>
                </a:lnTo>
                <a:lnTo>
                  <a:pt x="361" y="422"/>
                </a:lnTo>
                <a:lnTo>
                  <a:pt x="367" y="433"/>
                </a:lnTo>
                <a:lnTo>
                  <a:pt x="371" y="439"/>
                </a:lnTo>
                <a:lnTo>
                  <a:pt x="371" y="443"/>
                </a:lnTo>
                <a:lnTo>
                  <a:pt x="367" y="441"/>
                </a:lnTo>
                <a:lnTo>
                  <a:pt x="361" y="435"/>
                </a:lnTo>
                <a:lnTo>
                  <a:pt x="353" y="428"/>
                </a:lnTo>
                <a:lnTo>
                  <a:pt x="346" y="418"/>
                </a:lnTo>
                <a:lnTo>
                  <a:pt x="340" y="411"/>
                </a:lnTo>
                <a:lnTo>
                  <a:pt x="336" y="405"/>
                </a:lnTo>
                <a:lnTo>
                  <a:pt x="331" y="397"/>
                </a:lnTo>
                <a:lnTo>
                  <a:pt x="325" y="392"/>
                </a:lnTo>
                <a:lnTo>
                  <a:pt x="319" y="382"/>
                </a:lnTo>
                <a:lnTo>
                  <a:pt x="314" y="376"/>
                </a:lnTo>
                <a:lnTo>
                  <a:pt x="308" y="369"/>
                </a:lnTo>
                <a:lnTo>
                  <a:pt x="304" y="361"/>
                </a:lnTo>
                <a:lnTo>
                  <a:pt x="296" y="352"/>
                </a:lnTo>
                <a:lnTo>
                  <a:pt x="293" y="344"/>
                </a:lnTo>
                <a:lnTo>
                  <a:pt x="287" y="336"/>
                </a:lnTo>
                <a:lnTo>
                  <a:pt x="283" y="329"/>
                </a:lnTo>
                <a:lnTo>
                  <a:pt x="277" y="323"/>
                </a:lnTo>
                <a:lnTo>
                  <a:pt x="272" y="316"/>
                </a:lnTo>
                <a:lnTo>
                  <a:pt x="268" y="310"/>
                </a:lnTo>
                <a:lnTo>
                  <a:pt x="264" y="304"/>
                </a:lnTo>
                <a:lnTo>
                  <a:pt x="257" y="293"/>
                </a:lnTo>
                <a:lnTo>
                  <a:pt x="253" y="285"/>
                </a:lnTo>
                <a:lnTo>
                  <a:pt x="247" y="279"/>
                </a:lnTo>
                <a:lnTo>
                  <a:pt x="247" y="278"/>
                </a:lnTo>
                <a:lnTo>
                  <a:pt x="247" y="279"/>
                </a:lnTo>
                <a:lnTo>
                  <a:pt x="245" y="285"/>
                </a:lnTo>
                <a:lnTo>
                  <a:pt x="243" y="289"/>
                </a:lnTo>
                <a:lnTo>
                  <a:pt x="243" y="295"/>
                </a:lnTo>
                <a:lnTo>
                  <a:pt x="241" y="302"/>
                </a:lnTo>
                <a:lnTo>
                  <a:pt x="241" y="308"/>
                </a:lnTo>
                <a:lnTo>
                  <a:pt x="239" y="316"/>
                </a:lnTo>
                <a:lnTo>
                  <a:pt x="238" y="323"/>
                </a:lnTo>
                <a:lnTo>
                  <a:pt x="236" y="331"/>
                </a:lnTo>
                <a:lnTo>
                  <a:pt x="234" y="340"/>
                </a:lnTo>
                <a:lnTo>
                  <a:pt x="232" y="350"/>
                </a:lnTo>
                <a:lnTo>
                  <a:pt x="230" y="359"/>
                </a:lnTo>
                <a:lnTo>
                  <a:pt x="230" y="369"/>
                </a:lnTo>
                <a:lnTo>
                  <a:pt x="228" y="380"/>
                </a:lnTo>
                <a:lnTo>
                  <a:pt x="224" y="388"/>
                </a:lnTo>
                <a:lnTo>
                  <a:pt x="224" y="397"/>
                </a:lnTo>
                <a:lnTo>
                  <a:pt x="220" y="407"/>
                </a:lnTo>
                <a:lnTo>
                  <a:pt x="219" y="416"/>
                </a:lnTo>
                <a:lnTo>
                  <a:pt x="217" y="426"/>
                </a:lnTo>
                <a:lnTo>
                  <a:pt x="215" y="435"/>
                </a:lnTo>
                <a:lnTo>
                  <a:pt x="213" y="443"/>
                </a:lnTo>
                <a:lnTo>
                  <a:pt x="211" y="452"/>
                </a:lnTo>
                <a:lnTo>
                  <a:pt x="209" y="458"/>
                </a:lnTo>
                <a:lnTo>
                  <a:pt x="207" y="466"/>
                </a:lnTo>
                <a:lnTo>
                  <a:pt x="205" y="471"/>
                </a:lnTo>
                <a:lnTo>
                  <a:pt x="203" y="477"/>
                </a:lnTo>
                <a:lnTo>
                  <a:pt x="200" y="485"/>
                </a:lnTo>
                <a:lnTo>
                  <a:pt x="198" y="490"/>
                </a:lnTo>
                <a:lnTo>
                  <a:pt x="192" y="490"/>
                </a:lnTo>
                <a:lnTo>
                  <a:pt x="188" y="485"/>
                </a:lnTo>
                <a:lnTo>
                  <a:pt x="186" y="481"/>
                </a:lnTo>
                <a:lnTo>
                  <a:pt x="186" y="475"/>
                </a:lnTo>
                <a:lnTo>
                  <a:pt x="186" y="470"/>
                </a:lnTo>
                <a:lnTo>
                  <a:pt x="188" y="464"/>
                </a:lnTo>
                <a:lnTo>
                  <a:pt x="188" y="454"/>
                </a:lnTo>
                <a:lnTo>
                  <a:pt x="188" y="447"/>
                </a:lnTo>
                <a:lnTo>
                  <a:pt x="188" y="435"/>
                </a:lnTo>
                <a:lnTo>
                  <a:pt x="192" y="428"/>
                </a:lnTo>
                <a:lnTo>
                  <a:pt x="192" y="416"/>
                </a:lnTo>
                <a:lnTo>
                  <a:pt x="194" y="407"/>
                </a:lnTo>
                <a:lnTo>
                  <a:pt x="198" y="397"/>
                </a:lnTo>
                <a:lnTo>
                  <a:pt x="201" y="386"/>
                </a:lnTo>
                <a:lnTo>
                  <a:pt x="203" y="374"/>
                </a:lnTo>
                <a:lnTo>
                  <a:pt x="205" y="365"/>
                </a:lnTo>
                <a:lnTo>
                  <a:pt x="207" y="355"/>
                </a:lnTo>
                <a:lnTo>
                  <a:pt x="211" y="350"/>
                </a:lnTo>
                <a:lnTo>
                  <a:pt x="211" y="340"/>
                </a:lnTo>
                <a:lnTo>
                  <a:pt x="213" y="335"/>
                </a:lnTo>
                <a:lnTo>
                  <a:pt x="213" y="327"/>
                </a:lnTo>
                <a:lnTo>
                  <a:pt x="217" y="323"/>
                </a:lnTo>
                <a:lnTo>
                  <a:pt x="217" y="314"/>
                </a:lnTo>
                <a:lnTo>
                  <a:pt x="217" y="308"/>
                </a:lnTo>
                <a:lnTo>
                  <a:pt x="217" y="302"/>
                </a:lnTo>
                <a:lnTo>
                  <a:pt x="219" y="302"/>
                </a:lnTo>
                <a:lnTo>
                  <a:pt x="213" y="302"/>
                </a:lnTo>
                <a:lnTo>
                  <a:pt x="205" y="304"/>
                </a:lnTo>
                <a:lnTo>
                  <a:pt x="200" y="304"/>
                </a:lnTo>
                <a:lnTo>
                  <a:pt x="194" y="304"/>
                </a:lnTo>
                <a:lnTo>
                  <a:pt x="186" y="304"/>
                </a:lnTo>
                <a:lnTo>
                  <a:pt x="180" y="304"/>
                </a:lnTo>
                <a:lnTo>
                  <a:pt x="171" y="304"/>
                </a:lnTo>
                <a:lnTo>
                  <a:pt x="165" y="304"/>
                </a:lnTo>
                <a:lnTo>
                  <a:pt x="158" y="304"/>
                </a:lnTo>
                <a:lnTo>
                  <a:pt x="154" y="304"/>
                </a:lnTo>
                <a:lnTo>
                  <a:pt x="144" y="302"/>
                </a:lnTo>
                <a:lnTo>
                  <a:pt x="144" y="298"/>
                </a:lnTo>
                <a:lnTo>
                  <a:pt x="146" y="295"/>
                </a:lnTo>
                <a:lnTo>
                  <a:pt x="156" y="293"/>
                </a:lnTo>
                <a:lnTo>
                  <a:pt x="161" y="291"/>
                </a:lnTo>
                <a:lnTo>
                  <a:pt x="167" y="291"/>
                </a:lnTo>
                <a:lnTo>
                  <a:pt x="175" y="289"/>
                </a:lnTo>
                <a:lnTo>
                  <a:pt x="182" y="289"/>
                </a:lnTo>
                <a:lnTo>
                  <a:pt x="188" y="287"/>
                </a:lnTo>
                <a:lnTo>
                  <a:pt x="196" y="285"/>
                </a:lnTo>
                <a:lnTo>
                  <a:pt x="201" y="281"/>
                </a:lnTo>
                <a:lnTo>
                  <a:pt x="207" y="279"/>
                </a:lnTo>
                <a:lnTo>
                  <a:pt x="219" y="272"/>
                </a:lnTo>
                <a:lnTo>
                  <a:pt x="224" y="262"/>
                </a:lnTo>
                <a:lnTo>
                  <a:pt x="224" y="257"/>
                </a:lnTo>
                <a:lnTo>
                  <a:pt x="226" y="253"/>
                </a:lnTo>
                <a:lnTo>
                  <a:pt x="228" y="245"/>
                </a:lnTo>
                <a:lnTo>
                  <a:pt x="230" y="239"/>
                </a:lnTo>
                <a:lnTo>
                  <a:pt x="230" y="232"/>
                </a:lnTo>
                <a:lnTo>
                  <a:pt x="234" y="226"/>
                </a:lnTo>
                <a:lnTo>
                  <a:pt x="234" y="217"/>
                </a:lnTo>
                <a:lnTo>
                  <a:pt x="238" y="209"/>
                </a:lnTo>
                <a:lnTo>
                  <a:pt x="239" y="198"/>
                </a:lnTo>
                <a:lnTo>
                  <a:pt x="241" y="188"/>
                </a:lnTo>
                <a:lnTo>
                  <a:pt x="243" y="179"/>
                </a:lnTo>
                <a:lnTo>
                  <a:pt x="247" y="167"/>
                </a:lnTo>
                <a:lnTo>
                  <a:pt x="249" y="156"/>
                </a:lnTo>
                <a:lnTo>
                  <a:pt x="253" y="146"/>
                </a:lnTo>
                <a:lnTo>
                  <a:pt x="255" y="137"/>
                </a:lnTo>
                <a:lnTo>
                  <a:pt x="258" y="125"/>
                </a:lnTo>
                <a:lnTo>
                  <a:pt x="260" y="116"/>
                </a:lnTo>
                <a:lnTo>
                  <a:pt x="264" y="104"/>
                </a:lnTo>
                <a:lnTo>
                  <a:pt x="266" y="95"/>
                </a:lnTo>
                <a:lnTo>
                  <a:pt x="270" y="84"/>
                </a:lnTo>
                <a:lnTo>
                  <a:pt x="272" y="74"/>
                </a:lnTo>
                <a:lnTo>
                  <a:pt x="274" y="66"/>
                </a:lnTo>
                <a:lnTo>
                  <a:pt x="277" y="57"/>
                </a:lnTo>
                <a:lnTo>
                  <a:pt x="281" y="51"/>
                </a:lnTo>
                <a:lnTo>
                  <a:pt x="283" y="42"/>
                </a:lnTo>
                <a:lnTo>
                  <a:pt x="285" y="36"/>
                </a:lnTo>
                <a:lnTo>
                  <a:pt x="289" y="30"/>
                </a:lnTo>
                <a:lnTo>
                  <a:pt x="291" y="28"/>
                </a:lnTo>
                <a:lnTo>
                  <a:pt x="296" y="23"/>
                </a:lnTo>
                <a:lnTo>
                  <a:pt x="302" y="23"/>
                </a:lnTo>
                <a:lnTo>
                  <a:pt x="302" y="23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475"/>
          <xdr:cNvSpPr>
            <a:spLocks/>
          </xdr:cNvSpPr>
        </xdr:nvSpPr>
        <xdr:spPr>
          <a:xfrm rot="1225406">
            <a:off x="3051" y="1646"/>
            <a:ext cx="41" cy="41"/>
          </a:xfrm>
          <a:custGeom>
            <a:pathLst>
              <a:path h="263" w="312">
                <a:moveTo>
                  <a:pt x="0" y="52"/>
                </a:moveTo>
                <a:lnTo>
                  <a:pt x="0" y="48"/>
                </a:lnTo>
                <a:lnTo>
                  <a:pt x="4" y="42"/>
                </a:lnTo>
                <a:lnTo>
                  <a:pt x="8" y="35"/>
                </a:lnTo>
                <a:lnTo>
                  <a:pt x="17" y="27"/>
                </a:lnTo>
                <a:lnTo>
                  <a:pt x="23" y="21"/>
                </a:lnTo>
                <a:lnTo>
                  <a:pt x="29" y="17"/>
                </a:lnTo>
                <a:lnTo>
                  <a:pt x="34" y="12"/>
                </a:lnTo>
                <a:lnTo>
                  <a:pt x="42" y="10"/>
                </a:lnTo>
                <a:lnTo>
                  <a:pt x="48" y="6"/>
                </a:lnTo>
                <a:lnTo>
                  <a:pt x="57" y="4"/>
                </a:lnTo>
                <a:lnTo>
                  <a:pt x="67" y="0"/>
                </a:lnTo>
                <a:lnTo>
                  <a:pt x="76" y="0"/>
                </a:lnTo>
                <a:lnTo>
                  <a:pt x="86" y="0"/>
                </a:lnTo>
                <a:lnTo>
                  <a:pt x="95" y="0"/>
                </a:lnTo>
                <a:lnTo>
                  <a:pt x="107" y="2"/>
                </a:lnTo>
                <a:lnTo>
                  <a:pt x="118" y="6"/>
                </a:lnTo>
                <a:lnTo>
                  <a:pt x="124" y="8"/>
                </a:lnTo>
                <a:lnTo>
                  <a:pt x="130" y="10"/>
                </a:lnTo>
                <a:lnTo>
                  <a:pt x="137" y="14"/>
                </a:lnTo>
                <a:lnTo>
                  <a:pt x="143" y="17"/>
                </a:lnTo>
                <a:lnTo>
                  <a:pt x="150" y="21"/>
                </a:lnTo>
                <a:lnTo>
                  <a:pt x="156" y="27"/>
                </a:lnTo>
                <a:lnTo>
                  <a:pt x="164" y="31"/>
                </a:lnTo>
                <a:lnTo>
                  <a:pt x="171" y="37"/>
                </a:lnTo>
                <a:lnTo>
                  <a:pt x="177" y="42"/>
                </a:lnTo>
                <a:lnTo>
                  <a:pt x="185" y="48"/>
                </a:lnTo>
                <a:lnTo>
                  <a:pt x="192" y="56"/>
                </a:lnTo>
                <a:lnTo>
                  <a:pt x="200" y="63"/>
                </a:lnTo>
                <a:lnTo>
                  <a:pt x="207" y="71"/>
                </a:lnTo>
                <a:lnTo>
                  <a:pt x="217" y="80"/>
                </a:lnTo>
                <a:lnTo>
                  <a:pt x="225" y="90"/>
                </a:lnTo>
                <a:lnTo>
                  <a:pt x="234" y="101"/>
                </a:lnTo>
                <a:lnTo>
                  <a:pt x="242" y="111"/>
                </a:lnTo>
                <a:lnTo>
                  <a:pt x="249" y="122"/>
                </a:lnTo>
                <a:lnTo>
                  <a:pt x="259" y="133"/>
                </a:lnTo>
                <a:lnTo>
                  <a:pt x="268" y="147"/>
                </a:lnTo>
                <a:lnTo>
                  <a:pt x="278" y="160"/>
                </a:lnTo>
                <a:lnTo>
                  <a:pt x="287" y="173"/>
                </a:lnTo>
                <a:lnTo>
                  <a:pt x="297" y="189"/>
                </a:lnTo>
                <a:lnTo>
                  <a:pt x="306" y="206"/>
                </a:lnTo>
                <a:lnTo>
                  <a:pt x="306" y="208"/>
                </a:lnTo>
                <a:lnTo>
                  <a:pt x="308" y="213"/>
                </a:lnTo>
                <a:lnTo>
                  <a:pt x="308" y="223"/>
                </a:lnTo>
                <a:lnTo>
                  <a:pt x="312" y="234"/>
                </a:lnTo>
                <a:lnTo>
                  <a:pt x="312" y="244"/>
                </a:lnTo>
                <a:lnTo>
                  <a:pt x="312" y="253"/>
                </a:lnTo>
                <a:lnTo>
                  <a:pt x="310" y="261"/>
                </a:lnTo>
                <a:lnTo>
                  <a:pt x="308" y="263"/>
                </a:lnTo>
                <a:lnTo>
                  <a:pt x="299" y="263"/>
                </a:lnTo>
                <a:lnTo>
                  <a:pt x="291" y="263"/>
                </a:lnTo>
                <a:lnTo>
                  <a:pt x="285" y="263"/>
                </a:lnTo>
                <a:lnTo>
                  <a:pt x="283" y="263"/>
                </a:lnTo>
                <a:lnTo>
                  <a:pt x="280" y="257"/>
                </a:lnTo>
                <a:lnTo>
                  <a:pt x="278" y="249"/>
                </a:lnTo>
                <a:lnTo>
                  <a:pt x="274" y="242"/>
                </a:lnTo>
                <a:lnTo>
                  <a:pt x="270" y="234"/>
                </a:lnTo>
                <a:lnTo>
                  <a:pt x="266" y="225"/>
                </a:lnTo>
                <a:lnTo>
                  <a:pt x="263" y="215"/>
                </a:lnTo>
                <a:lnTo>
                  <a:pt x="257" y="204"/>
                </a:lnTo>
                <a:lnTo>
                  <a:pt x="251" y="194"/>
                </a:lnTo>
                <a:lnTo>
                  <a:pt x="244" y="183"/>
                </a:lnTo>
                <a:lnTo>
                  <a:pt x="240" y="172"/>
                </a:lnTo>
                <a:lnTo>
                  <a:pt x="234" y="164"/>
                </a:lnTo>
                <a:lnTo>
                  <a:pt x="230" y="158"/>
                </a:lnTo>
                <a:lnTo>
                  <a:pt x="228" y="152"/>
                </a:lnTo>
                <a:lnTo>
                  <a:pt x="225" y="147"/>
                </a:lnTo>
                <a:lnTo>
                  <a:pt x="217" y="133"/>
                </a:lnTo>
                <a:lnTo>
                  <a:pt x="209" y="122"/>
                </a:lnTo>
                <a:lnTo>
                  <a:pt x="204" y="116"/>
                </a:lnTo>
                <a:lnTo>
                  <a:pt x="200" y="109"/>
                </a:lnTo>
                <a:lnTo>
                  <a:pt x="194" y="103"/>
                </a:lnTo>
                <a:lnTo>
                  <a:pt x="190" y="97"/>
                </a:lnTo>
                <a:lnTo>
                  <a:pt x="181" y="86"/>
                </a:lnTo>
                <a:lnTo>
                  <a:pt x="171" y="76"/>
                </a:lnTo>
                <a:lnTo>
                  <a:pt x="160" y="65"/>
                </a:lnTo>
                <a:lnTo>
                  <a:pt x="150" y="57"/>
                </a:lnTo>
                <a:lnTo>
                  <a:pt x="139" y="50"/>
                </a:lnTo>
                <a:lnTo>
                  <a:pt x="128" y="44"/>
                </a:lnTo>
                <a:lnTo>
                  <a:pt x="116" y="37"/>
                </a:lnTo>
                <a:lnTo>
                  <a:pt x="105" y="35"/>
                </a:lnTo>
                <a:lnTo>
                  <a:pt x="91" y="33"/>
                </a:lnTo>
                <a:lnTo>
                  <a:pt x="80" y="33"/>
                </a:lnTo>
                <a:lnTo>
                  <a:pt x="74" y="33"/>
                </a:lnTo>
                <a:lnTo>
                  <a:pt x="67" y="33"/>
                </a:lnTo>
                <a:lnTo>
                  <a:pt x="61" y="33"/>
                </a:lnTo>
                <a:lnTo>
                  <a:pt x="55" y="35"/>
                </a:lnTo>
                <a:lnTo>
                  <a:pt x="48" y="37"/>
                </a:lnTo>
                <a:lnTo>
                  <a:pt x="42" y="40"/>
                </a:lnTo>
                <a:lnTo>
                  <a:pt x="36" y="44"/>
                </a:lnTo>
                <a:lnTo>
                  <a:pt x="31" y="48"/>
                </a:lnTo>
                <a:lnTo>
                  <a:pt x="0" y="52"/>
                </a:lnTo>
                <a:lnTo>
                  <a:pt x="0" y="52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476"/>
          <xdr:cNvSpPr>
            <a:spLocks/>
          </xdr:cNvSpPr>
        </xdr:nvSpPr>
        <xdr:spPr>
          <a:xfrm rot="1225406">
            <a:off x="3074" y="1681"/>
            <a:ext cx="20" cy="21"/>
          </a:xfrm>
          <a:custGeom>
            <a:pathLst>
              <a:path h="135" w="150">
                <a:moveTo>
                  <a:pt x="61" y="131"/>
                </a:moveTo>
                <a:lnTo>
                  <a:pt x="0" y="80"/>
                </a:lnTo>
                <a:lnTo>
                  <a:pt x="85" y="101"/>
                </a:lnTo>
                <a:lnTo>
                  <a:pt x="91" y="11"/>
                </a:lnTo>
                <a:lnTo>
                  <a:pt x="121" y="44"/>
                </a:lnTo>
                <a:lnTo>
                  <a:pt x="146" y="0"/>
                </a:lnTo>
                <a:lnTo>
                  <a:pt x="150" y="53"/>
                </a:lnTo>
                <a:lnTo>
                  <a:pt x="150" y="53"/>
                </a:lnTo>
                <a:lnTo>
                  <a:pt x="146" y="57"/>
                </a:lnTo>
                <a:lnTo>
                  <a:pt x="144" y="61"/>
                </a:lnTo>
                <a:lnTo>
                  <a:pt x="140" y="68"/>
                </a:lnTo>
                <a:lnTo>
                  <a:pt x="135" y="74"/>
                </a:lnTo>
                <a:lnTo>
                  <a:pt x="131" y="84"/>
                </a:lnTo>
                <a:lnTo>
                  <a:pt x="125" y="93"/>
                </a:lnTo>
                <a:lnTo>
                  <a:pt x="119" y="103"/>
                </a:lnTo>
                <a:lnTo>
                  <a:pt x="112" y="110"/>
                </a:lnTo>
                <a:lnTo>
                  <a:pt x="104" y="120"/>
                </a:lnTo>
                <a:lnTo>
                  <a:pt x="97" y="125"/>
                </a:lnTo>
                <a:lnTo>
                  <a:pt x="91" y="131"/>
                </a:lnTo>
                <a:lnTo>
                  <a:pt x="83" y="133"/>
                </a:lnTo>
                <a:lnTo>
                  <a:pt x="74" y="135"/>
                </a:lnTo>
                <a:lnTo>
                  <a:pt x="68" y="133"/>
                </a:lnTo>
                <a:lnTo>
                  <a:pt x="61" y="131"/>
                </a:lnTo>
                <a:lnTo>
                  <a:pt x="61" y="131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477"/>
          <xdr:cNvSpPr>
            <a:spLocks/>
          </xdr:cNvSpPr>
        </xdr:nvSpPr>
        <xdr:spPr>
          <a:xfrm rot="1225406">
            <a:off x="3026" y="1506"/>
            <a:ext cx="66" cy="114"/>
          </a:xfrm>
          <a:custGeom>
            <a:pathLst>
              <a:path h="732" w="502">
                <a:moveTo>
                  <a:pt x="345" y="725"/>
                </a:moveTo>
                <a:lnTo>
                  <a:pt x="343" y="725"/>
                </a:lnTo>
                <a:lnTo>
                  <a:pt x="337" y="727"/>
                </a:lnTo>
                <a:lnTo>
                  <a:pt x="327" y="729"/>
                </a:lnTo>
                <a:lnTo>
                  <a:pt x="318" y="732"/>
                </a:lnTo>
                <a:lnTo>
                  <a:pt x="306" y="732"/>
                </a:lnTo>
                <a:lnTo>
                  <a:pt x="295" y="732"/>
                </a:lnTo>
                <a:lnTo>
                  <a:pt x="284" y="732"/>
                </a:lnTo>
                <a:lnTo>
                  <a:pt x="276" y="731"/>
                </a:lnTo>
                <a:lnTo>
                  <a:pt x="270" y="727"/>
                </a:lnTo>
                <a:lnTo>
                  <a:pt x="265" y="725"/>
                </a:lnTo>
                <a:lnTo>
                  <a:pt x="257" y="725"/>
                </a:lnTo>
                <a:lnTo>
                  <a:pt x="251" y="725"/>
                </a:lnTo>
                <a:lnTo>
                  <a:pt x="246" y="725"/>
                </a:lnTo>
                <a:lnTo>
                  <a:pt x="238" y="725"/>
                </a:lnTo>
                <a:lnTo>
                  <a:pt x="230" y="725"/>
                </a:lnTo>
                <a:lnTo>
                  <a:pt x="225" y="727"/>
                </a:lnTo>
                <a:lnTo>
                  <a:pt x="219" y="727"/>
                </a:lnTo>
                <a:lnTo>
                  <a:pt x="211" y="727"/>
                </a:lnTo>
                <a:lnTo>
                  <a:pt x="206" y="729"/>
                </a:lnTo>
                <a:lnTo>
                  <a:pt x="204" y="731"/>
                </a:lnTo>
                <a:lnTo>
                  <a:pt x="198" y="732"/>
                </a:lnTo>
                <a:lnTo>
                  <a:pt x="194" y="732"/>
                </a:lnTo>
                <a:lnTo>
                  <a:pt x="192" y="732"/>
                </a:lnTo>
                <a:lnTo>
                  <a:pt x="189" y="731"/>
                </a:lnTo>
                <a:lnTo>
                  <a:pt x="183" y="725"/>
                </a:lnTo>
                <a:lnTo>
                  <a:pt x="179" y="721"/>
                </a:lnTo>
                <a:lnTo>
                  <a:pt x="170" y="715"/>
                </a:lnTo>
                <a:lnTo>
                  <a:pt x="162" y="710"/>
                </a:lnTo>
                <a:lnTo>
                  <a:pt x="153" y="702"/>
                </a:lnTo>
                <a:lnTo>
                  <a:pt x="143" y="696"/>
                </a:lnTo>
                <a:lnTo>
                  <a:pt x="134" y="689"/>
                </a:lnTo>
                <a:lnTo>
                  <a:pt x="122" y="681"/>
                </a:lnTo>
                <a:lnTo>
                  <a:pt x="115" y="673"/>
                </a:lnTo>
                <a:lnTo>
                  <a:pt x="107" y="666"/>
                </a:lnTo>
                <a:lnTo>
                  <a:pt x="99" y="660"/>
                </a:lnTo>
                <a:lnTo>
                  <a:pt x="94" y="653"/>
                </a:lnTo>
                <a:lnTo>
                  <a:pt x="90" y="647"/>
                </a:lnTo>
                <a:lnTo>
                  <a:pt x="88" y="643"/>
                </a:lnTo>
                <a:lnTo>
                  <a:pt x="80" y="632"/>
                </a:lnTo>
                <a:lnTo>
                  <a:pt x="73" y="622"/>
                </a:lnTo>
                <a:lnTo>
                  <a:pt x="65" y="616"/>
                </a:lnTo>
                <a:lnTo>
                  <a:pt x="59" y="611"/>
                </a:lnTo>
                <a:lnTo>
                  <a:pt x="54" y="605"/>
                </a:lnTo>
                <a:lnTo>
                  <a:pt x="46" y="599"/>
                </a:lnTo>
                <a:lnTo>
                  <a:pt x="38" y="592"/>
                </a:lnTo>
                <a:lnTo>
                  <a:pt x="31" y="584"/>
                </a:lnTo>
                <a:lnTo>
                  <a:pt x="25" y="578"/>
                </a:lnTo>
                <a:lnTo>
                  <a:pt x="19" y="571"/>
                </a:lnTo>
                <a:lnTo>
                  <a:pt x="14" y="563"/>
                </a:lnTo>
                <a:lnTo>
                  <a:pt x="10" y="556"/>
                </a:lnTo>
                <a:lnTo>
                  <a:pt x="6" y="548"/>
                </a:lnTo>
                <a:lnTo>
                  <a:pt x="4" y="540"/>
                </a:lnTo>
                <a:lnTo>
                  <a:pt x="2" y="533"/>
                </a:lnTo>
                <a:lnTo>
                  <a:pt x="2" y="529"/>
                </a:lnTo>
                <a:lnTo>
                  <a:pt x="2" y="523"/>
                </a:lnTo>
                <a:lnTo>
                  <a:pt x="6" y="523"/>
                </a:lnTo>
                <a:lnTo>
                  <a:pt x="12" y="523"/>
                </a:lnTo>
                <a:lnTo>
                  <a:pt x="19" y="527"/>
                </a:lnTo>
                <a:lnTo>
                  <a:pt x="29" y="533"/>
                </a:lnTo>
                <a:lnTo>
                  <a:pt x="37" y="538"/>
                </a:lnTo>
                <a:lnTo>
                  <a:pt x="42" y="542"/>
                </a:lnTo>
                <a:lnTo>
                  <a:pt x="44" y="546"/>
                </a:lnTo>
                <a:lnTo>
                  <a:pt x="42" y="542"/>
                </a:lnTo>
                <a:lnTo>
                  <a:pt x="37" y="533"/>
                </a:lnTo>
                <a:lnTo>
                  <a:pt x="33" y="527"/>
                </a:lnTo>
                <a:lnTo>
                  <a:pt x="29" y="521"/>
                </a:lnTo>
                <a:lnTo>
                  <a:pt x="25" y="512"/>
                </a:lnTo>
                <a:lnTo>
                  <a:pt x="23" y="506"/>
                </a:lnTo>
                <a:lnTo>
                  <a:pt x="18" y="497"/>
                </a:lnTo>
                <a:lnTo>
                  <a:pt x="14" y="489"/>
                </a:lnTo>
                <a:lnTo>
                  <a:pt x="10" y="480"/>
                </a:lnTo>
                <a:lnTo>
                  <a:pt x="6" y="474"/>
                </a:lnTo>
                <a:lnTo>
                  <a:pt x="2" y="464"/>
                </a:lnTo>
                <a:lnTo>
                  <a:pt x="2" y="457"/>
                </a:lnTo>
                <a:lnTo>
                  <a:pt x="0" y="451"/>
                </a:lnTo>
                <a:lnTo>
                  <a:pt x="0" y="447"/>
                </a:lnTo>
                <a:lnTo>
                  <a:pt x="2" y="440"/>
                </a:lnTo>
                <a:lnTo>
                  <a:pt x="6" y="436"/>
                </a:lnTo>
                <a:lnTo>
                  <a:pt x="14" y="434"/>
                </a:lnTo>
                <a:lnTo>
                  <a:pt x="23" y="438"/>
                </a:lnTo>
                <a:lnTo>
                  <a:pt x="29" y="438"/>
                </a:lnTo>
                <a:lnTo>
                  <a:pt x="37" y="440"/>
                </a:lnTo>
                <a:lnTo>
                  <a:pt x="42" y="440"/>
                </a:lnTo>
                <a:lnTo>
                  <a:pt x="44" y="438"/>
                </a:lnTo>
                <a:lnTo>
                  <a:pt x="42" y="432"/>
                </a:lnTo>
                <a:lnTo>
                  <a:pt x="42" y="426"/>
                </a:lnTo>
                <a:lnTo>
                  <a:pt x="38" y="417"/>
                </a:lnTo>
                <a:lnTo>
                  <a:pt x="37" y="409"/>
                </a:lnTo>
                <a:lnTo>
                  <a:pt x="33" y="398"/>
                </a:lnTo>
                <a:lnTo>
                  <a:pt x="31" y="386"/>
                </a:lnTo>
                <a:lnTo>
                  <a:pt x="29" y="373"/>
                </a:lnTo>
                <a:lnTo>
                  <a:pt x="25" y="362"/>
                </a:lnTo>
                <a:lnTo>
                  <a:pt x="23" y="356"/>
                </a:lnTo>
                <a:lnTo>
                  <a:pt x="23" y="348"/>
                </a:lnTo>
                <a:lnTo>
                  <a:pt x="21" y="343"/>
                </a:lnTo>
                <a:lnTo>
                  <a:pt x="19" y="337"/>
                </a:lnTo>
                <a:lnTo>
                  <a:pt x="18" y="325"/>
                </a:lnTo>
                <a:lnTo>
                  <a:pt x="18" y="318"/>
                </a:lnTo>
                <a:lnTo>
                  <a:pt x="18" y="308"/>
                </a:lnTo>
                <a:lnTo>
                  <a:pt x="18" y="303"/>
                </a:lnTo>
                <a:lnTo>
                  <a:pt x="19" y="301"/>
                </a:lnTo>
                <a:lnTo>
                  <a:pt x="23" y="301"/>
                </a:lnTo>
                <a:lnTo>
                  <a:pt x="29" y="297"/>
                </a:lnTo>
                <a:lnTo>
                  <a:pt x="37" y="293"/>
                </a:lnTo>
                <a:lnTo>
                  <a:pt x="40" y="282"/>
                </a:lnTo>
                <a:lnTo>
                  <a:pt x="46" y="270"/>
                </a:lnTo>
                <a:lnTo>
                  <a:pt x="48" y="265"/>
                </a:lnTo>
                <a:lnTo>
                  <a:pt x="48" y="259"/>
                </a:lnTo>
                <a:lnTo>
                  <a:pt x="50" y="251"/>
                </a:lnTo>
                <a:lnTo>
                  <a:pt x="52" y="246"/>
                </a:lnTo>
                <a:lnTo>
                  <a:pt x="52" y="234"/>
                </a:lnTo>
                <a:lnTo>
                  <a:pt x="52" y="225"/>
                </a:lnTo>
                <a:lnTo>
                  <a:pt x="50" y="215"/>
                </a:lnTo>
                <a:lnTo>
                  <a:pt x="48" y="206"/>
                </a:lnTo>
                <a:lnTo>
                  <a:pt x="44" y="194"/>
                </a:lnTo>
                <a:lnTo>
                  <a:pt x="44" y="187"/>
                </a:lnTo>
                <a:lnTo>
                  <a:pt x="42" y="177"/>
                </a:lnTo>
                <a:lnTo>
                  <a:pt x="44" y="171"/>
                </a:lnTo>
                <a:lnTo>
                  <a:pt x="46" y="170"/>
                </a:lnTo>
                <a:lnTo>
                  <a:pt x="52" y="170"/>
                </a:lnTo>
                <a:lnTo>
                  <a:pt x="59" y="170"/>
                </a:lnTo>
                <a:lnTo>
                  <a:pt x="69" y="170"/>
                </a:lnTo>
                <a:lnTo>
                  <a:pt x="78" y="168"/>
                </a:lnTo>
                <a:lnTo>
                  <a:pt x="90" y="164"/>
                </a:lnTo>
                <a:lnTo>
                  <a:pt x="97" y="158"/>
                </a:lnTo>
                <a:lnTo>
                  <a:pt x="105" y="151"/>
                </a:lnTo>
                <a:lnTo>
                  <a:pt x="107" y="143"/>
                </a:lnTo>
                <a:lnTo>
                  <a:pt x="109" y="137"/>
                </a:lnTo>
                <a:lnTo>
                  <a:pt x="111" y="130"/>
                </a:lnTo>
                <a:lnTo>
                  <a:pt x="111" y="122"/>
                </a:lnTo>
                <a:lnTo>
                  <a:pt x="111" y="111"/>
                </a:lnTo>
                <a:lnTo>
                  <a:pt x="109" y="101"/>
                </a:lnTo>
                <a:lnTo>
                  <a:pt x="109" y="92"/>
                </a:lnTo>
                <a:lnTo>
                  <a:pt x="111" y="80"/>
                </a:lnTo>
                <a:lnTo>
                  <a:pt x="111" y="69"/>
                </a:lnTo>
                <a:lnTo>
                  <a:pt x="111" y="59"/>
                </a:lnTo>
                <a:lnTo>
                  <a:pt x="111" y="50"/>
                </a:lnTo>
                <a:lnTo>
                  <a:pt x="115" y="40"/>
                </a:lnTo>
                <a:lnTo>
                  <a:pt x="115" y="31"/>
                </a:lnTo>
                <a:lnTo>
                  <a:pt x="116" y="21"/>
                </a:lnTo>
                <a:lnTo>
                  <a:pt x="116" y="16"/>
                </a:lnTo>
                <a:lnTo>
                  <a:pt x="120" y="10"/>
                </a:lnTo>
                <a:lnTo>
                  <a:pt x="122" y="0"/>
                </a:lnTo>
                <a:lnTo>
                  <a:pt x="128" y="0"/>
                </a:lnTo>
                <a:lnTo>
                  <a:pt x="128" y="2"/>
                </a:lnTo>
                <a:lnTo>
                  <a:pt x="132" y="6"/>
                </a:lnTo>
                <a:lnTo>
                  <a:pt x="135" y="12"/>
                </a:lnTo>
                <a:lnTo>
                  <a:pt x="141" y="17"/>
                </a:lnTo>
                <a:lnTo>
                  <a:pt x="145" y="25"/>
                </a:lnTo>
                <a:lnTo>
                  <a:pt x="151" y="33"/>
                </a:lnTo>
                <a:lnTo>
                  <a:pt x="156" y="42"/>
                </a:lnTo>
                <a:lnTo>
                  <a:pt x="162" y="52"/>
                </a:lnTo>
                <a:lnTo>
                  <a:pt x="166" y="59"/>
                </a:lnTo>
                <a:lnTo>
                  <a:pt x="173" y="69"/>
                </a:lnTo>
                <a:lnTo>
                  <a:pt x="179" y="75"/>
                </a:lnTo>
                <a:lnTo>
                  <a:pt x="183" y="84"/>
                </a:lnTo>
                <a:lnTo>
                  <a:pt x="187" y="90"/>
                </a:lnTo>
                <a:lnTo>
                  <a:pt x="192" y="92"/>
                </a:lnTo>
                <a:lnTo>
                  <a:pt x="194" y="94"/>
                </a:lnTo>
                <a:lnTo>
                  <a:pt x="198" y="95"/>
                </a:lnTo>
                <a:lnTo>
                  <a:pt x="202" y="90"/>
                </a:lnTo>
                <a:lnTo>
                  <a:pt x="208" y="84"/>
                </a:lnTo>
                <a:lnTo>
                  <a:pt x="213" y="75"/>
                </a:lnTo>
                <a:lnTo>
                  <a:pt x="223" y="69"/>
                </a:lnTo>
                <a:lnTo>
                  <a:pt x="229" y="61"/>
                </a:lnTo>
                <a:lnTo>
                  <a:pt x="234" y="55"/>
                </a:lnTo>
                <a:lnTo>
                  <a:pt x="240" y="54"/>
                </a:lnTo>
                <a:lnTo>
                  <a:pt x="246" y="57"/>
                </a:lnTo>
                <a:lnTo>
                  <a:pt x="246" y="61"/>
                </a:lnTo>
                <a:lnTo>
                  <a:pt x="248" y="67"/>
                </a:lnTo>
                <a:lnTo>
                  <a:pt x="248" y="73"/>
                </a:lnTo>
                <a:lnTo>
                  <a:pt x="251" y="82"/>
                </a:lnTo>
                <a:lnTo>
                  <a:pt x="253" y="90"/>
                </a:lnTo>
                <a:lnTo>
                  <a:pt x="255" y="99"/>
                </a:lnTo>
                <a:lnTo>
                  <a:pt x="259" y="109"/>
                </a:lnTo>
                <a:lnTo>
                  <a:pt x="263" y="120"/>
                </a:lnTo>
                <a:lnTo>
                  <a:pt x="265" y="128"/>
                </a:lnTo>
                <a:lnTo>
                  <a:pt x="268" y="137"/>
                </a:lnTo>
                <a:lnTo>
                  <a:pt x="272" y="145"/>
                </a:lnTo>
                <a:lnTo>
                  <a:pt x="276" y="152"/>
                </a:lnTo>
                <a:lnTo>
                  <a:pt x="278" y="158"/>
                </a:lnTo>
                <a:lnTo>
                  <a:pt x="282" y="162"/>
                </a:lnTo>
                <a:lnTo>
                  <a:pt x="286" y="164"/>
                </a:lnTo>
                <a:lnTo>
                  <a:pt x="289" y="164"/>
                </a:lnTo>
                <a:lnTo>
                  <a:pt x="295" y="160"/>
                </a:lnTo>
                <a:lnTo>
                  <a:pt x="303" y="156"/>
                </a:lnTo>
                <a:lnTo>
                  <a:pt x="308" y="151"/>
                </a:lnTo>
                <a:lnTo>
                  <a:pt x="316" y="147"/>
                </a:lnTo>
                <a:lnTo>
                  <a:pt x="322" y="141"/>
                </a:lnTo>
                <a:lnTo>
                  <a:pt x="329" y="139"/>
                </a:lnTo>
                <a:lnTo>
                  <a:pt x="333" y="137"/>
                </a:lnTo>
                <a:lnTo>
                  <a:pt x="339" y="139"/>
                </a:lnTo>
                <a:lnTo>
                  <a:pt x="339" y="141"/>
                </a:lnTo>
                <a:lnTo>
                  <a:pt x="341" y="147"/>
                </a:lnTo>
                <a:lnTo>
                  <a:pt x="343" y="152"/>
                </a:lnTo>
                <a:lnTo>
                  <a:pt x="345" y="162"/>
                </a:lnTo>
                <a:lnTo>
                  <a:pt x="345" y="170"/>
                </a:lnTo>
                <a:lnTo>
                  <a:pt x="348" y="179"/>
                </a:lnTo>
                <a:lnTo>
                  <a:pt x="348" y="189"/>
                </a:lnTo>
                <a:lnTo>
                  <a:pt x="350" y="200"/>
                </a:lnTo>
                <a:lnTo>
                  <a:pt x="352" y="210"/>
                </a:lnTo>
                <a:lnTo>
                  <a:pt x="354" y="221"/>
                </a:lnTo>
                <a:lnTo>
                  <a:pt x="356" y="229"/>
                </a:lnTo>
                <a:lnTo>
                  <a:pt x="358" y="236"/>
                </a:lnTo>
                <a:lnTo>
                  <a:pt x="358" y="242"/>
                </a:lnTo>
                <a:lnTo>
                  <a:pt x="362" y="248"/>
                </a:lnTo>
                <a:lnTo>
                  <a:pt x="364" y="251"/>
                </a:lnTo>
                <a:lnTo>
                  <a:pt x="365" y="253"/>
                </a:lnTo>
                <a:lnTo>
                  <a:pt x="369" y="251"/>
                </a:lnTo>
                <a:lnTo>
                  <a:pt x="379" y="248"/>
                </a:lnTo>
                <a:lnTo>
                  <a:pt x="386" y="246"/>
                </a:lnTo>
                <a:lnTo>
                  <a:pt x="398" y="242"/>
                </a:lnTo>
                <a:lnTo>
                  <a:pt x="405" y="240"/>
                </a:lnTo>
                <a:lnTo>
                  <a:pt x="413" y="240"/>
                </a:lnTo>
                <a:lnTo>
                  <a:pt x="417" y="242"/>
                </a:lnTo>
                <a:lnTo>
                  <a:pt x="419" y="248"/>
                </a:lnTo>
                <a:lnTo>
                  <a:pt x="419" y="251"/>
                </a:lnTo>
                <a:lnTo>
                  <a:pt x="417" y="257"/>
                </a:lnTo>
                <a:lnTo>
                  <a:pt x="417" y="265"/>
                </a:lnTo>
                <a:lnTo>
                  <a:pt x="415" y="276"/>
                </a:lnTo>
                <a:lnTo>
                  <a:pt x="413" y="286"/>
                </a:lnTo>
                <a:lnTo>
                  <a:pt x="411" y="297"/>
                </a:lnTo>
                <a:lnTo>
                  <a:pt x="411" y="303"/>
                </a:lnTo>
                <a:lnTo>
                  <a:pt x="411" y="308"/>
                </a:lnTo>
                <a:lnTo>
                  <a:pt x="409" y="314"/>
                </a:lnTo>
                <a:lnTo>
                  <a:pt x="409" y="322"/>
                </a:lnTo>
                <a:lnTo>
                  <a:pt x="407" y="333"/>
                </a:lnTo>
                <a:lnTo>
                  <a:pt x="405" y="345"/>
                </a:lnTo>
                <a:lnTo>
                  <a:pt x="405" y="354"/>
                </a:lnTo>
                <a:lnTo>
                  <a:pt x="405" y="364"/>
                </a:lnTo>
                <a:lnTo>
                  <a:pt x="405" y="371"/>
                </a:lnTo>
                <a:lnTo>
                  <a:pt x="405" y="377"/>
                </a:lnTo>
                <a:lnTo>
                  <a:pt x="405" y="381"/>
                </a:lnTo>
                <a:lnTo>
                  <a:pt x="409" y="383"/>
                </a:lnTo>
                <a:lnTo>
                  <a:pt x="409" y="381"/>
                </a:lnTo>
                <a:lnTo>
                  <a:pt x="415" y="381"/>
                </a:lnTo>
                <a:lnTo>
                  <a:pt x="419" y="379"/>
                </a:lnTo>
                <a:lnTo>
                  <a:pt x="424" y="379"/>
                </a:lnTo>
                <a:lnTo>
                  <a:pt x="430" y="379"/>
                </a:lnTo>
                <a:lnTo>
                  <a:pt x="438" y="379"/>
                </a:lnTo>
                <a:lnTo>
                  <a:pt x="445" y="379"/>
                </a:lnTo>
                <a:lnTo>
                  <a:pt x="453" y="379"/>
                </a:lnTo>
                <a:lnTo>
                  <a:pt x="459" y="377"/>
                </a:lnTo>
                <a:lnTo>
                  <a:pt x="466" y="377"/>
                </a:lnTo>
                <a:lnTo>
                  <a:pt x="472" y="377"/>
                </a:lnTo>
                <a:lnTo>
                  <a:pt x="478" y="379"/>
                </a:lnTo>
                <a:lnTo>
                  <a:pt x="487" y="379"/>
                </a:lnTo>
                <a:lnTo>
                  <a:pt x="489" y="384"/>
                </a:lnTo>
                <a:lnTo>
                  <a:pt x="487" y="386"/>
                </a:lnTo>
                <a:lnTo>
                  <a:pt x="487" y="390"/>
                </a:lnTo>
                <a:lnTo>
                  <a:pt x="483" y="396"/>
                </a:lnTo>
                <a:lnTo>
                  <a:pt x="481" y="405"/>
                </a:lnTo>
                <a:lnTo>
                  <a:pt x="476" y="415"/>
                </a:lnTo>
                <a:lnTo>
                  <a:pt x="472" y="424"/>
                </a:lnTo>
                <a:lnTo>
                  <a:pt x="470" y="436"/>
                </a:lnTo>
                <a:lnTo>
                  <a:pt x="466" y="447"/>
                </a:lnTo>
                <a:lnTo>
                  <a:pt x="462" y="457"/>
                </a:lnTo>
                <a:lnTo>
                  <a:pt x="459" y="468"/>
                </a:lnTo>
                <a:lnTo>
                  <a:pt x="455" y="476"/>
                </a:lnTo>
                <a:lnTo>
                  <a:pt x="453" y="485"/>
                </a:lnTo>
                <a:lnTo>
                  <a:pt x="451" y="491"/>
                </a:lnTo>
                <a:lnTo>
                  <a:pt x="451" y="499"/>
                </a:lnTo>
                <a:lnTo>
                  <a:pt x="451" y="502"/>
                </a:lnTo>
                <a:lnTo>
                  <a:pt x="453" y="504"/>
                </a:lnTo>
                <a:lnTo>
                  <a:pt x="455" y="504"/>
                </a:lnTo>
                <a:lnTo>
                  <a:pt x="464" y="504"/>
                </a:lnTo>
                <a:lnTo>
                  <a:pt x="472" y="504"/>
                </a:lnTo>
                <a:lnTo>
                  <a:pt x="481" y="504"/>
                </a:lnTo>
                <a:lnTo>
                  <a:pt x="487" y="504"/>
                </a:lnTo>
                <a:lnTo>
                  <a:pt x="495" y="504"/>
                </a:lnTo>
                <a:lnTo>
                  <a:pt x="500" y="504"/>
                </a:lnTo>
                <a:lnTo>
                  <a:pt x="502" y="504"/>
                </a:lnTo>
                <a:lnTo>
                  <a:pt x="498" y="504"/>
                </a:lnTo>
                <a:lnTo>
                  <a:pt x="487" y="512"/>
                </a:lnTo>
                <a:lnTo>
                  <a:pt x="481" y="516"/>
                </a:lnTo>
                <a:lnTo>
                  <a:pt x="474" y="521"/>
                </a:lnTo>
                <a:lnTo>
                  <a:pt x="468" y="527"/>
                </a:lnTo>
                <a:lnTo>
                  <a:pt x="460" y="537"/>
                </a:lnTo>
                <a:lnTo>
                  <a:pt x="453" y="544"/>
                </a:lnTo>
                <a:lnTo>
                  <a:pt x="447" y="554"/>
                </a:lnTo>
                <a:lnTo>
                  <a:pt x="445" y="565"/>
                </a:lnTo>
                <a:lnTo>
                  <a:pt x="441" y="576"/>
                </a:lnTo>
                <a:lnTo>
                  <a:pt x="441" y="582"/>
                </a:lnTo>
                <a:lnTo>
                  <a:pt x="441" y="590"/>
                </a:lnTo>
                <a:lnTo>
                  <a:pt x="441" y="596"/>
                </a:lnTo>
                <a:lnTo>
                  <a:pt x="445" y="605"/>
                </a:lnTo>
                <a:lnTo>
                  <a:pt x="445" y="611"/>
                </a:lnTo>
                <a:lnTo>
                  <a:pt x="449" y="618"/>
                </a:lnTo>
                <a:lnTo>
                  <a:pt x="451" y="626"/>
                </a:lnTo>
                <a:lnTo>
                  <a:pt x="457" y="635"/>
                </a:lnTo>
                <a:lnTo>
                  <a:pt x="455" y="637"/>
                </a:lnTo>
                <a:lnTo>
                  <a:pt x="453" y="647"/>
                </a:lnTo>
                <a:lnTo>
                  <a:pt x="451" y="651"/>
                </a:lnTo>
                <a:lnTo>
                  <a:pt x="449" y="656"/>
                </a:lnTo>
                <a:lnTo>
                  <a:pt x="445" y="664"/>
                </a:lnTo>
                <a:lnTo>
                  <a:pt x="441" y="672"/>
                </a:lnTo>
                <a:lnTo>
                  <a:pt x="436" y="677"/>
                </a:lnTo>
                <a:lnTo>
                  <a:pt x="432" y="685"/>
                </a:lnTo>
                <a:lnTo>
                  <a:pt x="424" y="691"/>
                </a:lnTo>
                <a:lnTo>
                  <a:pt x="419" y="698"/>
                </a:lnTo>
                <a:lnTo>
                  <a:pt x="411" y="702"/>
                </a:lnTo>
                <a:lnTo>
                  <a:pt x="402" y="708"/>
                </a:lnTo>
                <a:lnTo>
                  <a:pt x="390" y="711"/>
                </a:lnTo>
                <a:lnTo>
                  <a:pt x="381" y="715"/>
                </a:lnTo>
                <a:lnTo>
                  <a:pt x="379" y="713"/>
                </a:lnTo>
                <a:lnTo>
                  <a:pt x="377" y="710"/>
                </a:lnTo>
                <a:lnTo>
                  <a:pt x="373" y="702"/>
                </a:lnTo>
                <a:lnTo>
                  <a:pt x="371" y="696"/>
                </a:lnTo>
                <a:lnTo>
                  <a:pt x="367" y="685"/>
                </a:lnTo>
                <a:lnTo>
                  <a:pt x="362" y="677"/>
                </a:lnTo>
                <a:lnTo>
                  <a:pt x="358" y="666"/>
                </a:lnTo>
                <a:lnTo>
                  <a:pt x="354" y="654"/>
                </a:lnTo>
                <a:lnTo>
                  <a:pt x="348" y="643"/>
                </a:lnTo>
                <a:lnTo>
                  <a:pt x="345" y="632"/>
                </a:lnTo>
                <a:lnTo>
                  <a:pt x="341" y="620"/>
                </a:lnTo>
                <a:lnTo>
                  <a:pt x="337" y="611"/>
                </a:lnTo>
                <a:lnTo>
                  <a:pt x="333" y="599"/>
                </a:lnTo>
                <a:lnTo>
                  <a:pt x="333" y="594"/>
                </a:lnTo>
                <a:lnTo>
                  <a:pt x="331" y="588"/>
                </a:lnTo>
                <a:lnTo>
                  <a:pt x="333" y="584"/>
                </a:lnTo>
                <a:lnTo>
                  <a:pt x="333" y="580"/>
                </a:lnTo>
                <a:lnTo>
                  <a:pt x="337" y="576"/>
                </a:lnTo>
                <a:lnTo>
                  <a:pt x="343" y="569"/>
                </a:lnTo>
                <a:lnTo>
                  <a:pt x="348" y="563"/>
                </a:lnTo>
                <a:lnTo>
                  <a:pt x="356" y="554"/>
                </a:lnTo>
                <a:lnTo>
                  <a:pt x="364" y="546"/>
                </a:lnTo>
                <a:lnTo>
                  <a:pt x="371" y="538"/>
                </a:lnTo>
                <a:lnTo>
                  <a:pt x="381" y="529"/>
                </a:lnTo>
                <a:lnTo>
                  <a:pt x="388" y="518"/>
                </a:lnTo>
                <a:lnTo>
                  <a:pt x="396" y="510"/>
                </a:lnTo>
                <a:lnTo>
                  <a:pt x="403" y="499"/>
                </a:lnTo>
                <a:lnTo>
                  <a:pt x="411" y="491"/>
                </a:lnTo>
                <a:lnTo>
                  <a:pt x="417" y="483"/>
                </a:lnTo>
                <a:lnTo>
                  <a:pt x="422" y="476"/>
                </a:lnTo>
                <a:lnTo>
                  <a:pt x="424" y="470"/>
                </a:lnTo>
                <a:lnTo>
                  <a:pt x="428" y="466"/>
                </a:lnTo>
                <a:lnTo>
                  <a:pt x="426" y="461"/>
                </a:lnTo>
                <a:lnTo>
                  <a:pt x="419" y="466"/>
                </a:lnTo>
                <a:lnTo>
                  <a:pt x="411" y="470"/>
                </a:lnTo>
                <a:lnTo>
                  <a:pt x="405" y="478"/>
                </a:lnTo>
                <a:lnTo>
                  <a:pt x="398" y="485"/>
                </a:lnTo>
                <a:lnTo>
                  <a:pt x="388" y="497"/>
                </a:lnTo>
                <a:lnTo>
                  <a:pt x="379" y="504"/>
                </a:lnTo>
                <a:lnTo>
                  <a:pt x="369" y="516"/>
                </a:lnTo>
                <a:lnTo>
                  <a:pt x="360" y="523"/>
                </a:lnTo>
                <a:lnTo>
                  <a:pt x="350" y="535"/>
                </a:lnTo>
                <a:lnTo>
                  <a:pt x="341" y="542"/>
                </a:lnTo>
                <a:lnTo>
                  <a:pt x="333" y="552"/>
                </a:lnTo>
                <a:lnTo>
                  <a:pt x="325" y="557"/>
                </a:lnTo>
                <a:lnTo>
                  <a:pt x="320" y="565"/>
                </a:lnTo>
                <a:lnTo>
                  <a:pt x="316" y="561"/>
                </a:lnTo>
                <a:lnTo>
                  <a:pt x="312" y="554"/>
                </a:lnTo>
                <a:lnTo>
                  <a:pt x="308" y="548"/>
                </a:lnTo>
                <a:lnTo>
                  <a:pt x="306" y="542"/>
                </a:lnTo>
                <a:lnTo>
                  <a:pt x="303" y="535"/>
                </a:lnTo>
                <a:lnTo>
                  <a:pt x="299" y="527"/>
                </a:lnTo>
                <a:lnTo>
                  <a:pt x="295" y="518"/>
                </a:lnTo>
                <a:lnTo>
                  <a:pt x="291" y="508"/>
                </a:lnTo>
                <a:lnTo>
                  <a:pt x="287" y="499"/>
                </a:lnTo>
                <a:lnTo>
                  <a:pt x="284" y="487"/>
                </a:lnTo>
                <a:lnTo>
                  <a:pt x="282" y="476"/>
                </a:lnTo>
                <a:lnTo>
                  <a:pt x="278" y="464"/>
                </a:lnTo>
                <a:lnTo>
                  <a:pt x="276" y="451"/>
                </a:lnTo>
                <a:lnTo>
                  <a:pt x="276" y="440"/>
                </a:lnTo>
                <a:lnTo>
                  <a:pt x="276" y="438"/>
                </a:lnTo>
                <a:lnTo>
                  <a:pt x="278" y="436"/>
                </a:lnTo>
                <a:lnTo>
                  <a:pt x="282" y="432"/>
                </a:lnTo>
                <a:lnTo>
                  <a:pt x="287" y="426"/>
                </a:lnTo>
                <a:lnTo>
                  <a:pt x="293" y="417"/>
                </a:lnTo>
                <a:lnTo>
                  <a:pt x="301" y="411"/>
                </a:lnTo>
                <a:lnTo>
                  <a:pt x="306" y="403"/>
                </a:lnTo>
                <a:lnTo>
                  <a:pt x="314" y="396"/>
                </a:lnTo>
                <a:lnTo>
                  <a:pt x="320" y="384"/>
                </a:lnTo>
                <a:lnTo>
                  <a:pt x="327" y="375"/>
                </a:lnTo>
                <a:lnTo>
                  <a:pt x="333" y="367"/>
                </a:lnTo>
                <a:lnTo>
                  <a:pt x="339" y="360"/>
                </a:lnTo>
                <a:lnTo>
                  <a:pt x="343" y="354"/>
                </a:lnTo>
                <a:lnTo>
                  <a:pt x="348" y="348"/>
                </a:lnTo>
                <a:lnTo>
                  <a:pt x="348" y="343"/>
                </a:lnTo>
                <a:lnTo>
                  <a:pt x="350" y="339"/>
                </a:lnTo>
                <a:lnTo>
                  <a:pt x="345" y="339"/>
                </a:lnTo>
                <a:lnTo>
                  <a:pt x="335" y="348"/>
                </a:lnTo>
                <a:lnTo>
                  <a:pt x="327" y="354"/>
                </a:lnTo>
                <a:lnTo>
                  <a:pt x="322" y="360"/>
                </a:lnTo>
                <a:lnTo>
                  <a:pt x="314" y="367"/>
                </a:lnTo>
                <a:lnTo>
                  <a:pt x="306" y="377"/>
                </a:lnTo>
                <a:lnTo>
                  <a:pt x="299" y="384"/>
                </a:lnTo>
                <a:lnTo>
                  <a:pt x="291" y="392"/>
                </a:lnTo>
                <a:lnTo>
                  <a:pt x="284" y="398"/>
                </a:lnTo>
                <a:lnTo>
                  <a:pt x="278" y="405"/>
                </a:lnTo>
                <a:lnTo>
                  <a:pt x="268" y="413"/>
                </a:lnTo>
                <a:lnTo>
                  <a:pt x="265" y="411"/>
                </a:lnTo>
                <a:lnTo>
                  <a:pt x="263" y="407"/>
                </a:lnTo>
                <a:lnTo>
                  <a:pt x="261" y="402"/>
                </a:lnTo>
                <a:lnTo>
                  <a:pt x="261" y="396"/>
                </a:lnTo>
                <a:lnTo>
                  <a:pt x="259" y="390"/>
                </a:lnTo>
                <a:lnTo>
                  <a:pt x="257" y="381"/>
                </a:lnTo>
                <a:lnTo>
                  <a:pt x="257" y="373"/>
                </a:lnTo>
                <a:lnTo>
                  <a:pt x="255" y="365"/>
                </a:lnTo>
                <a:lnTo>
                  <a:pt x="255" y="358"/>
                </a:lnTo>
                <a:lnTo>
                  <a:pt x="253" y="348"/>
                </a:lnTo>
                <a:lnTo>
                  <a:pt x="251" y="339"/>
                </a:lnTo>
                <a:lnTo>
                  <a:pt x="251" y="329"/>
                </a:lnTo>
                <a:lnTo>
                  <a:pt x="251" y="322"/>
                </a:lnTo>
                <a:lnTo>
                  <a:pt x="249" y="312"/>
                </a:lnTo>
                <a:lnTo>
                  <a:pt x="251" y="305"/>
                </a:lnTo>
                <a:lnTo>
                  <a:pt x="251" y="297"/>
                </a:lnTo>
                <a:lnTo>
                  <a:pt x="255" y="293"/>
                </a:lnTo>
                <a:lnTo>
                  <a:pt x="255" y="286"/>
                </a:lnTo>
                <a:lnTo>
                  <a:pt x="255" y="280"/>
                </a:lnTo>
                <a:lnTo>
                  <a:pt x="253" y="276"/>
                </a:lnTo>
                <a:lnTo>
                  <a:pt x="253" y="272"/>
                </a:lnTo>
                <a:lnTo>
                  <a:pt x="249" y="267"/>
                </a:lnTo>
                <a:lnTo>
                  <a:pt x="246" y="268"/>
                </a:lnTo>
                <a:lnTo>
                  <a:pt x="242" y="270"/>
                </a:lnTo>
                <a:lnTo>
                  <a:pt x="240" y="276"/>
                </a:lnTo>
                <a:lnTo>
                  <a:pt x="238" y="282"/>
                </a:lnTo>
                <a:lnTo>
                  <a:pt x="236" y="293"/>
                </a:lnTo>
                <a:lnTo>
                  <a:pt x="234" y="297"/>
                </a:lnTo>
                <a:lnTo>
                  <a:pt x="234" y="303"/>
                </a:lnTo>
                <a:lnTo>
                  <a:pt x="232" y="308"/>
                </a:lnTo>
                <a:lnTo>
                  <a:pt x="232" y="318"/>
                </a:lnTo>
                <a:lnTo>
                  <a:pt x="232" y="324"/>
                </a:lnTo>
                <a:lnTo>
                  <a:pt x="232" y="333"/>
                </a:lnTo>
                <a:lnTo>
                  <a:pt x="232" y="343"/>
                </a:lnTo>
                <a:lnTo>
                  <a:pt x="232" y="354"/>
                </a:lnTo>
                <a:lnTo>
                  <a:pt x="230" y="352"/>
                </a:lnTo>
                <a:lnTo>
                  <a:pt x="225" y="350"/>
                </a:lnTo>
                <a:lnTo>
                  <a:pt x="219" y="346"/>
                </a:lnTo>
                <a:lnTo>
                  <a:pt x="211" y="343"/>
                </a:lnTo>
                <a:lnTo>
                  <a:pt x="200" y="337"/>
                </a:lnTo>
                <a:lnTo>
                  <a:pt x="189" y="333"/>
                </a:lnTo>
                <a:lnTo>
                  <a:pt x="177" y="327"/>
                </a:lnTo>
                <a:lnTo>
                  <a:pt x="166" y="324"/>
                </a:lnTo>
                <a:lnTo>
                  <a:pt x="158" y="320"/>
                </a:lnTo>
                <a:lnTo>
                  <a:pt x="153" y="318"/>
                </a:lnTo>
                <a:lnTo>
                  <a:pt x="145" y="314"/>
                </a:lnTo>
                <a:lnTo>
                  <a:pt x="139" y="312"/>
                </a:lnTo>
                <a:lnTo>
                  <a:pt x="128" y="308"/>
                </a:lnTo>
                <a:lnTo>
                  <a:pt x="116" y="305"/>
                </a:lnTo>
                <a:lnTo>
                  <a:pt x="107" y="301"/>
                </a:lnTo>
                <a:lnTo>
                  <a:pt x="99" y="301"/>
                </a:lnTo>
                <a:lnTo>
                  <a:pt x="96" y="301"/>
                </a:lnTo>
                <a:lnTo>
                  <a:pt x="94" y="303"/>
                </a:lnTo>
                <a:lnTo>
                  <a:pt x="92" y="306"/>
                </a:lnTo>
                <a:lnTo>
                  <a:pt x="96" y="308"/>
                </a:lnTo>
                <a:lnTo>
                  <a:pt x="99" y="314"/>
                </a:lnTo>
                <a:lnTo>
                  <a:pt x="109" y="318"/>
                </a:lnTo>
                <a:lnTo>
                  <a:pt x="118" y="324"/>
                </a:lnTo>
                <a:lnTo>
                  <a:pt x="130" y="329"/>
                </a:lnTo>
                <a:lnTo>
                  <a:pt x="135" y="331"/>
                </a:lnTo>
                <a:lnTo>
                  <a:pt x="143" y="333"/>
                </a:lnTo>
                <a:lnTo>
                  <a:pt x="151" y="337"/>
                </a:lnTo>
                <a:lnTo>
                  <a:pt x="156" y="339"/>
                </a:lnTo>
                <a:lnTo>
                  <a:pt x="162" y="343"/>
                </a:lnTo>
                <a:lnTo>
                  <a:pt x="170" y="345"/>
                </a:lnTo>
                <a:lnTo>
                  <a:pt x="175" y="346"/>
                </a:lnTo>
                <a:lnTo>
                  <a:pt x="183" y="350"/>
                </a:lnTo>
                <a:lnTo>
                  <a:pt x="189" y="352"/>
                </a:lnTo>
                <a:lnTo>
                  <a:pt x="194" y="356"/>
                </a:lnTo>
                <a:lnTo>
                  <a:pt x="200" y="360"/>
                </a:lnTo>
                <a:lnTo>
                  <a:pt x="208" y="362"/>
                </a:lnTo>
                <a:lnTo>
                  <a:pt x="217" y="367"/>
                </a:lnTo>
                <a:lnTo>
                  <a:pt x="227" y="373"/>
                </a:lnTo>
                <a:lnTo>
                  <a:pt x="234" y="379"/>
                </a:lnTo>
                <a:lnTo>
                  <a:pt x="240" y="386"/>
                </a:lnTo>
                <a:lnTo>
                  <a:pt x="242" y="390"/>
                </a:lnTo>
                <a:lnTo>
                  <a:pt x="244" y="398"/>
                </a:lnTo>
                <a:lnTo>
                  <a:pt x="246" y="405"/>
                </a:lnTo>
                <a:lnTo>
                  <a:pt x="249" y="415"/>
                </a:lnTo>
                <a:lnTo>
                  <a:pt x="251" y="426"/>
                </a:lnTo>
                <a:lnTo>
                  <a:pt x="253" y="436"/>
                </a:lnTo>
                <a:lnTo>
                  <a:pt x="255" y="447"/>
                </a:lnTo>
                <a:lnTo>
                  <a:pt x="259" y="461"/>
                </a:lnTo>
                <a:lnTo>
                  <a:pt x="261" y="470"/>
                </a:lnTo>
                <a:lnTo>
                  <a:pt x="265" y="481"/>
                </a:lnTo>
                <a:lnTo>
                  <a:pt x="268" y="493"/>
                </a:lnTo>
                <a:lnTo>
                  <a:pt x="272" y="504"/>
                </a:lnTo>
                <a:lnTo>
                  <a:pt x="276" y="516"/>
                </a:lnTo>
                <a:lnTo>
                  <a:pt x="278" y="525"/>
                </a:lnTo>
                <a:lnTo>
                  <a:pt x="282" y="533"/>
                </a:lnTo>
                <a:lnTo>
                  <a:pt x="287" y="542"/>
                </a:lnTo>
                <a:lnTo>
                  <a:pt x="284" y="540"/>
                </a:lnTo>
                <a:lnTo>
                  <a:pt x="276" y="540"/>
                </a:lnTo>
                <a:lnTo>
                  <a:pt x="270" y="540"/>
                </a:lnTo>
                <a:lnTo>
                  <a:pt x="265" y="540"/>
                </a:lnTo>
                <a:lnTo>
                  <a:pt x="259" y="538"/>
                </a:lnTo>
                <a:lnTo>
                  <a:pt x="251" y="538"/>
                </a:lnTo>
                <a:lnTo>
                  <a:pt x="242" y="537"/>
                </a:lnTo>
                <a:lnTo>
                  <a:pt x="234" y="535"/>
                </a:lnTo>
                <a:lnTo>
                  <a:pt x="225" y="533"/>
                </a:lnTo>
                <a:lnTo>
                  <a:pt x="217" y="529"/>
                </a:lnTo>
                <a:lnTo>
                  <a:pt x="210" y="527"/>
                </a:lnTo>
                <a:lnTo>
                  <a:pt x="200" y="523"/>
                </a:lnTo>
                <a:lnTo>
                  <a:pt x="191" y="518"/>
                </a:lnTo>
                <a:lnTo>
                  <a:pt x="183" y="516"/>
                </a:lnTo>
                <a:lnTo>
                  <a:pt x="175" y="508"/>
                </a:lnTo>
                <a:lnTo>
                  <a:pt x="166" y="502"/>
                </a:lnTo>
                <a:lnTo>
                  <a:pt x="160" y="497"/>
                </a:lnTo>
                <a:lnTo>
                  <a:pt x="154" y="491"/>
                </a:lnTo>
                <a:lnTo>
                  <a:pt x="143" y="481"/>
                </a:lnTo>
                <a:lnTo>
                  <a:pt x="134" y="472"/>
                </a:lnTo>
                <a:lnTo>
                  <a:pt x="126" y="464"/>
                </a:lnTo>
                <a:lnTo>
                  <a:pt x="122" y="461"/>
                </a:lnTo>
                <a:lnTo>
                  <a:pt x="118" y="461"/>
                </a:lnTo>
                <a:lnTo>
                  <a:pt x="116" y="464"/>
                </a:lnTo>
                <a:lnTo>
                  <a:pt x="116" y="466"/>
                </a:lnTo>
                <a:lnTo>
                  <a:pt x="116" y="472"/>
                </a:lnTo>
                <a:lnTo>
                  <a:pt x="120" y="478"/>
                </a:lnTo>
                <a:lnTo>
                  <a:pt x="126" y="485"/>
                </a:lnTo>
                <a:lnTo>
                  <a:pt x="132" y="491"/>
                </a:lnTo>
                <a:lnTo>
                  <a:pt x="141" y="500"/>
                </a:lnTo>
                <a:lnTo>
                  <a:pt x="151" y="508"/>
                </a:lnTo>
                <a:lnTo>
                  <a:pt x="162" y="518"/>
                </a:lnTo>
                <a:lnTo>
                  <a:pt x="166" y="521"/>
                </a:lnTo>
                <a:lnTo>
                  <a:pt x="173" y="525"/>
                </a:lnTo>
                <a:lnTo>
                  <a:pt x="181" y="529"/>
                </a:lnTo>
                <a:lnTo>
                  <a:pt x="187" y="533"/>
                </a:lnTo>
                <a:lnTo>
                  <a:pt x="194" y="537"/>
                </a:lnTo>
                <a:lnTo>
                  <a:pt x="200" y="540"/>
                </a:lnTo>
                <a:lnTo>
                  <a:pt x="210" y="542"/>
                </a:lnTo>
                <a:lnTo>
                  <a:pt x="217" y="548"/>
                </a:lnTo>
                <a:lnTo>
                  <a:pt x="223" y="550"/>
                </a:lnTo>
                <a:lnTo>
                  <a:pt x="232" y="554"/>
                </a:lnTo>
                <a:lnTo>
                  <a:pt x="240" y="556"/>
                </a:lnTo>
                <a:lnTo>
                  <a:pt x="249" y="557"/>
                </a:lnTo>
                <a:lnTo>
                  <a:pt x="259" y="559"/>
                </a:lnTo>
                <a:lnTo>
                  <a:pt x="267" y="561"/>
                </a:lnTo>
                <a:lnTo>
                  <a:pt x="278" y="563"/>
                </a:lnTo>
                <a:lnTo>
                  <a:pt x="287" y="565"/>
                </a:lnTo>
                <a:lnTo>
                  <a:pt x="345" y="725"/>
                </a:lnTo>
                <a:lnTo>
                  <a:pt x="345" y="725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478"/>
          <xdr:cNvSpPr>
            <a:spLocks/>
          </xdr:cNvSpPr>
        </xdr:nvSpPr>
        <xdr:spPr>
          <a:xfrm rot="1225406">
            <a:off x="3115" y="1563"/>
            <a:ext cx="81" cy="94"/>
          </a:xfrm>
          <a:custGeom>
            <a:pathLst>
              <a:path h="606" w="614">
                <a:moveTo>
                  <a:pt x="19" y="283"/>
                </a:moveTo>
                <a:lnTo>
                  <a:pt x="19" y="281"/>
                </a:lnTo>
                <a:lnTo>
                  <a:pt x="19" y="279"/>
                </a:lnTo>
                <a:lnTo>
                  <a:pt x="21" y="274"/>
                </a:lnTo>
                <a:lnTo>
                  <a:pt x="21" y="268"/>
                </a:lnTo>
                <a:lnTo>
                  <a:pt x="23" y="258"/>
                </a:lnTo>
                <a:lnTo>
                  <a:pt x="23" y="249"/>
                </a:lnTo>
                <a:lnTo>
                  <a:pt x="25" y="239"/>
                </a:lnTo>
                <a:lnTo>
                  <a:pt x="27" y="230"/>
                </a:lnTo>
                <a:lnTo>
                  <a:pt x="25" y="217"/>
                </a:lnTo>
                <a:lnTo>
                  <a:pt x="25" y="205"/>
                </a:lnTo>
                <a:lnTo>
                  <a:pt x="23" y="199"/>
                </a:lnTo>
                <a:lnTo>
                  <a:pt x="23" y="194"/>
                </a:lnTo>
                <a:lnTo>
                  <a:pt x="21" y="186"/>
                </a:lnTo>
                <a:lnTo>
                  <a:pt x="21" y="180"/>
                </a:lnTo>
                <a:lnTo>
                  <a:pt x="16" y="169"/>
                </a:lnTo>
                <a:lnTo>
                  <a:pt x="14" y="158"/>
                </a:lnTo>
                <a:lnTo>
                  <a:pt x="6" y="146"/>
                </a:lnTo>
                <a:lnTo>
                  <a:pt x="0" y="137"/>
                </a:lnTo>
                <a:lnTo>
                  <a:pt x="0" y="135"/>
                </a:lnTo>
                <a:lnTo>
                  <a:pt x="0" y="133"/>
                </a:lnTo>
                <a:lnTo>
                  <a:pt x="2" y="127"/>
                </a:lnTo>
                <a:lnTo>
                  <a:pt x="4" y="122"/>
                </a:lnTo>
                <a:lnTo>
                  <a:pt x="8" y="114"/>
                </a:lnTo>
                <a:lnTo>
                  <a:pt x="14" y="106"/>
                </a:lnTo>
                <a:lnTo>
                  <a:pt x="17" y="97"/>
                </a:lnTo>
                <a:lnTo>
                  <a:pt x="23" y="89"/>
                </a:lnTo>
                <a:lnTo>
                  <a:pt x="29" y="80"/>
                </a:lnTo>
                <a:lnTo>
                  <a:pt x="38" y="70"/>
                </a:lnTo>
                <a:lnTo>
                  <a:pt x="46" y="61"/>
                </a:lnTo>
                <a:lnTo>
                  <a:pt x="57" y="51"/>
                </a:lnTo>
                <a:lnTo>
                  <a:pt x="61" y="45"/>
                </a:lnTo>
                <a:lnTo>
                  <a:pt x="67" y="42"/>
                </a:lnTo>
                <a:lnTo>
                  <a:pt x="73" y="38"/>
                </a:lnTo>
                <a:lnTo>
                  <a:pt x="80" y="34"/>
                </a:lnTo>
                <a:lnTo>
                  <a:pt x="86" y="30"/>
                </a:lnTo>
                <a:lnTo>
                  <a:pt x="92" y="26"/>
                </a:lnTo>
                <a:lnTo>
                  <a:pt x="99" y="25"/>
                </a:lnTo>
                <a:lnTo>
                  <a:pt x="107" y="21"/>
                </a:lnTo>
                <a:lnTo>
                  <a:pt x="107" y="25"/>
                </a:lnTo>
                <a:lnTo>
                  <a:pt x="107" y="32"/>
                </a:lnTo>
                <a:lnTo>
                  <a:pt x="107" y="36"/>
                </a:lnTo>
                <a:lnTo>
                  <a:pt x="107" y="42"/>
                </a:lnTo>
                <a:lnTo>
                  <a:pt x="107" y="49"/>
                </a:lnTo>
                <a:lnTo>
                  <a:pt x="107" y="55"/>
                </a:lnTo>
                <a:lnTo>
                  <a:pt x="107" y="61"/>
                </a:lnTo>
                <a:lnTo>
                  <a:pt x="107" y="66"/>
                </a:lnTo>
                <a:lnTo>
                  <a:pt x="107" y="72"/>
                </a:lnTo>
                <a:lnTo>
                  <a:pt x="109" y="78"/>
                </a:lnTo>
                <a:lnTo>
                  <a:pt x="113" y="85"/>
                </a:lnTo>
                <a:lnTo>
                  <a:pt x="116" y="91"/>
                </a:lnTo>
                <a:lnTo>
                  <a:pt x="120" y="89"/>
                </a:lnTo>
                <a:lnTo>
                  <a:pt x="126" y="85"/>
                </a:lnTo>
                <a:lnTo>
                  <a:pt x="132" y="84"/>
                </a:lnTo>
                <a:lnTo>
                  <a:pt x="137" y="80"/>
                </a:lnTo>
                <a:lnTo>
                  <a:pt x="143" y="78"/>
                </a:lnTo>
                <a:lnTo>
                  <a:pt x="151" y="74"/>
                </a:lnTo>
                <a:lnTo>
                  <a:pt x="158" y="70"/>
                </a:lnTo>
                <a:lnTo>
                  <a:pt x="164" y="66"/>
                </a:lnTo>
                <a:lnTo>
                  <a:pt x="171" y="61"/>
                </a:lnTo>
                <a:lnTo>
                  <a:pt x="181" y="57"/>
                </a:lnTo>
                <a:lnTo>
                  <a:pt x="189" y="51"/>
                </a:lnTo>
                <a:lnTo>
                  <a:pt x="198" y="49"/>
                </a:lnTo>
                <a:lnTo>
                  <a:pt x="206" y="44"/>
                </a:lnTo>
                <a:lnTo>
                  <a:pt x="215" y="40"/>
                </a:lnTo>
                <a:lnTo>
                  <a:pt x="225" y="34"/>
                </a:lnTo>
                <a:lnTo>
                  <a:pt x="232" y="30"/>
                </a:lnTo>
                <a:lnTo>
                  <a:pt x="240" y="25"/>
                </a:lnTo>
                <a:lnTo>
                  <a:pt x="249" y="21"/>
                </a:lnTo>
                <a:lnTo>
                  <a:pt x="255" y="17"/>
                </a:lnTo>
                <a:lnTo>
                  <a:pt x="263" y="13"/>
                </a:lnTo>
                <a:lnTo>
                  <a:pt x="270" y="9"/>
                </a:lnTo>
                <a:lnTo>
                  <a:pt x="278" y="7"/>
                </a:lnTo>
                <a:lnTo>
                  <a:pt x="287" y="2"/>
                </a:lnTo>
                <a:lnTo>
                  <a:pt x="297" y="0"/>
                </a:lnTo>
                <a:lnTo>
                  <a:pt x="303" y="0"/>
                </a:lnTo>
                <a:lnTo>
                  <a:pt x="304" y="2"/>
                </a:lnTo>
                <a:lnTo>
                  <a:pt x="301" y="11"/>
                </a:lnTo>
                <a:lnTo>
                  <a:pt x="297" y="21"/>
                </a:lnTo>
                <a:lnTo>
                  <a:pt x="293" y="32"/>
                </a:lnTo>
                <a:lnTo>
                  <a:pt x="291" y="44"/>
                </a:lnTo>
                <a:lnTo>
                  <a:pt x="287" y="53"/>
                </a:lnTo>
                <a:lnTo>
                  <a:pt x="287" y="61"/>
                </a:lnTo>
                <a:lnTo>
                  <a:pt x="289" y="66"/>
                </a:lnTo>
                <a:lnTo>
                  <a:pt x="295" y="68"/>
                </a:lnTo>
                <a:lnTo>
                  <a:pt x="297" y="68"/>
                </a:lnTo>
                <a:lnTo>
                  <a:pt x="304" y="66"/>
                </a:lnTo>
                <a:lnTo>
                  <a:pt x="310" y="66"/>
                </a:lnTo>
                <a:lnTo>
                  <a:pt x="322" y="64"/>
                </a:lnTo>
                <a:lnTo>
                  <a:pt x="325" y="63"/>
                </a:lnTo>
                <a:lnTo>
                  <a:pt x="331" y="63"/>
                </a:lnTo>
                <a:lnTo>
                  <a:pt x="339" y="61"/>
                </a:lnTo>
                <a:lnTo>
                  <a:pt x="344" y="61"/>
                </a:lnTo>
                <a:lnTo>
                  <a:pt x="352" y="57"/>
                </a:lnTo>
                <a:lnTo>
                  <a:pt x="358" y="57"/>
                </a:lnTo>
                <a:lnTo>
                  <a:pt x="365" y="55"/>
                </a:lnTo>
                <a:lnTo>
                  <a:pt x="375" y="55"/>
                </a:lnTo>
                <a:lnTo>
                  <a:pt x="382" y="53"/>
                </a:lnTo>
                <a:lnTo>
                  <a:pt x="390" y="51"/>
                </a:lnTo>
                <a:lnTo>
                  <a:pt x="398" y="51"/>
                </a:lnTo>
                <a:lnTo>
                  <a:pt x="407" y="49"/>
                </a:lnTo>
                <a:lnTo>
                  <a:pt x="415" y="49"/>
                </a:lnTo>
                <a:lnTo>
                  <a:pt x="424" y="47"/>
                </a:lnTo>
                <a:lnTo>
                  <a:pt x="432" y="45"/>
                </a:lnTo>
                <a:lnTo>
                  <a:pt x="443" y="45"/>
                </a:lnTo>
                <a:lnTo>
                  <a:pt x="451" y="45"/>
                </a:lnTo>
                <a:lnTo>
                  <a:pt x="460" y="44"/>
                </a:lnTo>
                <a:lnTo>
                  <a:pt x="468" y="44"/>
                </a:lnTo>
                <a:lnTo>
                  <a:pt x="479" y="44"/>
                </a:lnTo>
                <a:lnTo>
                  <a:pt x="487" y="44"/>
                </a:lnTo>
                <a:lnTo>
                  <a:pt x="496" y="44"/>
                </a:lnTo>
                <a:lnTo>
                  <a:pt x="504" y="44"/>
                </a:lnTo>
                <a:lnTo>
                  <a:pt x="515" y="44"/>
                </a:lnTo>
                <a:lnTo>
                  <a:pt x="523" y="42"/>
                </a:lnTo>
                <a:lnTo>
                  <a:pt x="531" y="42"/>
                </a:lnTo>
                <a:lnTo>
                  <a:pt x="538" y="42"/>
                </a:lnTo>
                <a:lnTo>
                  <a:pt x="546" y="42"/>
                </a:lnTo>
                <a:lnTo>
                  <a:pt x="552" y="42"/>
                </a:lnTo>
                <a:lnTo>
                  <a:pt x="559" y="42"/>
                </a:lnTo>
                <a:lnTo>
                  <a:pt x="565" y="42"/>
                </a:lnTo>
                <a:lnTo>
                  <a:pt x="572" y="42"/>
                </a:lnTo>
                <a:lnTo>
                  <a:pt x="582" y="42"/>
                </a:lnTo>
                <a:lnTo>
                  <a:pt x="593" y="42"/>
                </a:lnTo>
                <a:lnTo>
                  <a:pt x="599" y="44"/>
                </a:lnTo>
                <a:lnTo>
                  <a:pt x="607" y="44"/>
                </a:lnTo>
                <a:lnTo>
                  <a:pt x="614" y="45"/>
                </a:lnTo>
                <a:lnTo>
                  <a:pt x="614" y="51"/>
                </a:lnTo>
                <a:lnTo>
                  <a:pt x="610" y="55"/>
                </a:lnTo>
                <a:lnTo>
                  <a:pt x="607" y="59"/>
                </a:lnTo>
                <a:lnTo>
                  <a:pt x="599" y="63"/>
                </a:lnTo>
                <a:lnTo>
                  <a:pt x="591" y="70"/>
                </a:lnTo>
                <a:lnTo>
                  <a:pt x="580" y="74"/>
                </a:lnTo>
                <a:lnTo>
                  <a:pt x="571" y="82"/>
                </a:lnTo>
                <a:lnTo>
                  <a:pt x="561" y="87"/>
                </a:lnTo>
                <a:lnTo>
                  <a:pt x="553" y="95"/>
                </a:lnTo>
                <a:lnTo>
                  <a:pt x="544" y="99"/>
                </a:lnTo>
                <a:lnTo>
                  <a:pt x="538" y="106"/>
                </a:lnTo>
                <a:lnTo>
                  <a:pt x="531" y="114"/>
                </a:lnTo>
                <a:lnTo>
                  <a:pt x="527" y="120"/>
                </a:lnTo>
                <a:lnTo>
                  <a:pt x="515" y="129"/>
                </a:lnTo>
                <a:lnTo>
                  <a:pt x="510" y="139"/>
                </a:lnTo>
                <a:lnTo>
                  <a:pt x="504" y="144"/>
                </a:lnTo>
                <a:lnTo>
                  <a:pt x="504" y="146"/>
                </a:lnTo>
                <a:lnTo>
                  <a:pt x="506" y="148"/>
                </a:lnTo>
                <a:lnTo>
                  <a:pt x="510" y="152"/>
                </a:lnTo>
                <a:lnTo>
                  <a:pt x="515" y="158"/>
                </a:lnTo>
                <a:lnTo>
                  <a:pt x="521" y="167"/>
                </a:lnTo>
                <a:lnTo>
                  <a:pt x="527" y="175"/>
                </a:lnTo>
                <a:lnTo>
                  <a:pt x="531" y="182"/>
                </a:lnTo>
                <a:lnTo>
                  <a:pt x="533" y="192"/>
                </a:lnTo>
                <a:lnTo>
                  <a:pt x="529" y="199"/>
                </a:lnTo>
                <a:lnTo>
                  <a:pt x="525" y="203"/>
                </a:lnTo>
                <a:lnTo>
                  <a:pt x="521" y="207"/>
                </a:lnTo>
                <a:lnTo>
                  <a:pt x="514" y="213"/>
                </a:lnTo>
                <a:lnTo>
                  <a:pt x="508" y="219"/>
                </a:lnTo>
                <a:lnTo>
                  <a:pt x="500" y="224"/>
                </a:lnTo>
                <a:lnTo>
                  <a:pt x="493" y="234"/>
                </a:lnTo>
                <a:lnTo>
                  <a:pt x="485" y="239"/>
                </a:lnTo>
                <a:lnTo>
                  <a:pt x="477" y="249"/>
                </a:lnTo>
                <a:lnTo>
                  <a:pt x="468" y="255"/>
                </a:lnTo>
                <a:lnTo>
                  <a:pt x="462" y="264"/>
                </a:lnTo>
                <a:lnTo>
                  <a:pt x="455" y="270"/>
                </a:lnTo>
                <a:lnTo>
                  <a:pt x="449" y="277"/>
                </a:lnTo>
                <a:lnTo>
                  <a:pt x="441" y="287"/>
                </a:lnTo>
                <a:lnTo>
                  <a:pt x="439" y="295"/>
                </a:lnTo>
                <a:lnTo>
                  <a:pt x="441" y="298"/>
                </a:lnTo>
                <a:lnTo>
                  <a:pt x="447" y="302"/>
                </a:lnTo>
                <a:lnTo>
                  <a:pt x="451" y="308"/>
                </a:lnTo>
                <a:lnTo>
                  <a:pt x="460" y="315"/>
                </a:lnTo>
                <a:lnTo>
                  <a:pt x="466" y="321"/>
                </a:lnTo>
                <a:lnTo>
                  <a:pt x="472" y="329"/>
                </a:lnTo>
                <a:lnTo>
                  <a:pt x="474" y="335"/>
                </a:lnTo>
                <a:lnTo>
                  <a:pt x="477" y="340"/>
                </a:lnTo>
                <a:lnTo>
                  <a:pt x="474" y="342"/>
                </a:lnTo>
                <a:lnTo>
                  <a:pt x="470" y="348"/>
                </a:lnTo>
                <a:lnTo>
                  <a:pt x="462" y="355"/>
                </a:lnTo>
                <a:lnTo>
                  <a:pt x="457" y="365"/>
                </a:lnTo>
                <a:lnTo>
                  <a:pt x="449" y="376"/>
                </a:lnTo>
                <a:lnTo>
                  <a:pt x="439" y="388"/>
                </a:lnTo>
                <a:lnTo>
                  <a:pt x="434" y="395"/>
                </a:lnTo>
                <a:lnTo>
                  <a:pt x="430" y="401"/>
                </a:lnTo>
                <a:lnTo>
                  <a:pt x="424" y="409"/>
                </a:lnTo>
                <a:lnTo>
                  <a:pt x="419" y="414"/>
                </a:lnTo>
                <a:lnTo>
                  <a:pt x="413" y="420"/>
                </a:lnTo>
                <a:lnTo>
                  <a:pt x="407" y="428"/>
                </a:lnTo>
                <a:lnTo>
                  <a:pt x="401" y="433"/>
                </a:lnTo>
                <a:lnTo>
                  <a:pt x="396" y="441"/>
                </a:lnTo>
                <a:lnTo>
                  <a:pt x="390" y="447"/>
                </a:lnTo>
                <a:lnTo>
                  <a:pt x="386" y="454"/>
                </a:lnTo>
                <a:lnTo>
                  <a:pt x="381" y="458"/>
                </a:lnTo>
                <a:lnTo>
                  <a:pt x="377" y="464"/>
                </a:lnTo>
                <a:lnTo>
                  <a:pt x="367" y="473"/>
                </a:lnTo>
                <a:lnTo>
                  <a:pt x="360" y="483"/>
                </a:lnTo>
                <a:lnTo>
                  <a:pt x="354" y="490"/>
                </a:lnTo>
                <a:lnTo>
                  <a:pt x="348" y="494"/>
                </a:lnTo>
                <a:lnTo>
                  <a:pt x="344" y="500"/>
                </a:lnTo>
                <a:lnTo>
                  <a:pt x="346" y="504"/>
                </a:lnTo>
                <a:lnTo>
                  <a:pt x="352" y="509"/>
                </a:lnTo>
                <a:lnTo>
                  <a:pt x="363" y="517"/>
                </a:lnTo>
                <a:lnTo>
                  <a:pt x="371" y="523"/>
                </a:lnTo>
                <a:lnTo>
                  <a:pt x="379" y="534"/>
                </a:lnTo>
                <a:lnTo>
                  <a:pt x="381" y="540"/>
                </a:lnTo>
                <a:lnTo>
                  <a:pt x="382" y="547"/>
                </a:lnTo>
                <a:lnTo>
                  <a:pt x="381" y="557"/>
                </a:lnTo>
                <a:lnTo>
                  <a:pt x="379" y="566"/>
                </a:lnTo>
                <a:lnTo>
                  <a:pt x="375" y="574"/>
                </a:lnTo>
                <a:lnTo>
                  <a:pt x="365" y="582"/>
                </a:lnTo>
                <a:lnTo>
                  <a:pt x="358" y="584"/>
                </a:lnTo>
                <a:lnTo>
                  <a:pt x="352" y="587"/>
                </a:lnTo>
                <a:lnTo>
                  <a:pt x="344" y="589"/>
                </a:lnTo>
                <a:lnTo>
                  <a:pt x="339" y="593"/>
                </a:lnTo>
                <a:lnTo>
                  <a:pt x="329" y="595"/>
                </a:lnTo>
                <a:lnTo>
                  <a:pt x="320" y="597"/>
                </a:lnTo>
                <a:lnTo>
                  <a:pt x="310" y="599"/>
                </a:lnTo>
                <a:lnTo>
                  <a:pt x="303" y="601"/>
                </a:lnTo>
                <a:lnTo>
                  <a:pt x="293" y="601"/>
                </a:lnTo>
                <a:lnTo>
                  <a:pt x="284" y="603"/>
                </a:lnTo>
                <a:lnTo>
                  <a:pt x="274" y="603"/>
                </a:lnTo>
                <a:lnTo>
                  <a:pt x="265" y="605"/>
                </a:lnTo>
                <a:lnTo>
                  <a:pt x="255" y="605"/>
                </a:lnTo>
                <a:lnTo>
                  <a:pt x="246" y="605"/>
                </a:lnTo>
                <a:lnTo>
                  <a:pt x="236" y="605"/>
                </a:lnTo>
                <a:lnTo>
                  <a:pt x="227" y="606"/>
                </a:lnTo>
                <a:lnTo>
                  <a:pt x="217" y="606"/>
                </a:lnTo>
                <a:lnTo>
                  <a:pt x="209" y="606"/>
                </a:lnTo>
                <a:lnTo>
                  <a:pt x="202" y="606"/>
                </a:lnTo>
                <a:lnTo>
                  <a:pt x="196" y="606"/>
                </a:lnTo>
                <a:lnTo>
                  <a:pt x="189" y="606"/>
                </a:lnTo>
                <a:lnTo>
                  <a:pt x="183" y="606"/>
                </a:lnTo>
                <a:lnTo>
                  <a:pt x="177" y="606"/>
                </a:lnTo>
                <a:lnTo>
                  <a:pt x="173" y="606"/>
                </a:lnTo>
                <a:lnTo>
                  <a:pt x="166" y="606"/>
                </a:lnTo>
                <a:lnTo>
                  <a:pt x="166" y="606"/>
                </a:lnTo>
                <a:lnTo>
                  <a:pt x="152" y="551"/>
                </a:lnTo>
                <a:lnTo>
                  <a:pt x="152" y="549"/>
                </a:lnTo>
                <a:lnTo>
                  <a:pt x="154" y="549"/>
                </a:lnTo>
                <a:lnTo>
                  <a:pt x="160" y="547"/>
                </a:lnTo>
                <a:lnTo>
                  <a:pt x="166" y="547"/>
                </a:lnTo>
                <a:lnTo>
                  <a:pt x="173" y="544"/>
                </a:lnTo>
                <a:lnTo>
                  <a:pt x="181" y="542"/>
                </a:lnTo>
                <a:lnTo>
                  <a:pt x="189" y="536"/>
                </a:lnTo>
                <a:lnTo>
                  <a:pt x="198" y="534"/>
                </a:lnTo>
                <a:lnTo>
                  <a:pt x="208" y="527"/>
                </a:lnTo>
                <a:lnTo>
                  <a:pt x="215" y="521"/>
                </a:lnTo>
                <a:lnTo>
                  <a:pt x="225" y="511"/>
                </a:lnTo>
                <a:lnTo>
                  <a:pt x="232" y="504"/>
                </a:lnTo>
                <a:lnTo>
                  <a:pt x="234" y="498"/>
                </a:lnTo>
                <a:lnTo>
                  <a:pt x="238" y="492"/>
                </a:lnTo>
                <a:lnTo>
                  <a:pt x="240" y="485"/>
                </a:lnTo>
                <a:lnTo>
                  <a:pt x="244" y="479"/>
                </a:lnTo>
                <a:lnTo>
                  <a:pt x="244" y="471"/>
                </a:lnTo>
                <a:lnTo>
                  <a:pt x="246" y="464"/>
                </a:lnTo>
                <a:lnTo>
                  <a:pt x="247" y="456"/>
                </a:lnTo>
                <a:lnTo>
                  <a:pt x="249" y="450"/>
                </a:lnTo>
                <a:lnTo>
                  <a:pt x="247" y="439"/>
                </a:lnTo>
                <a:lnTo>
                  <a:pt x="247" y="431"/>
                </a:lnTo>
                <a:lnTo>
                  <a:pt x="247" y="422"/>
                </a:lnTo>
                <a:lnTo>
                  <a:pt x="247" y="416"/>
                </a:lnTo>
                <a:lnTo>
                  <a:pt x="246" y="409"/>
                </a:lnTo>
                <a:lnTo>
                  <a:pt x="246" y="401"/>
                </a:lnTo>
                <a:lnTo>
                  <a:pt x="246" y="395"/>
                </a:lnTo>
                <a:lnTo>
                  <a:pt x="246" y="390"/>
                </a:lnTo>
                <a:lnTo>
                  <a:pt x="246" y="382"/>
                </a:lnTo>
                <a:lnTo>
                  <a:pt x="244" y="376"/>
                </a:lnTo>
                <a:lnTo>
                  <a:pt x="244" y="369"/>
                </a:lnTo>
                <a:lnTo>
                  <a:pt x="244" y="365"/>
                </a:lnTo>
                <a:lnTo>
                  <a:pt x="242" y="354"/>
                </a:lnTo>
                <a:lnTo>
                  <a:pt x="240" y="344"/>
                </a:lnTo>
                <a:lnTo>
                  <a:pt x="238" y="335"/>
                </a:lnTo>
                <a:lnTo>
                  <a:pt x="236" y="329"/>
                </a:lnTo>
                <a:lnTo>
                  <a:pt x="234" y="321"/>
                </a:lnTo>
                <a:lnTo>
                  <a:pt x="232" y="317"/>
                </a:lnTo>
                <a:lnTo>
                  <a:pt x="230" y="310"/>
                </a:lnTo>
                <a:lnTo>
                  <a:pt x="230" y="308"/>
                </a:lnTo>
                <a:lnTo>
                  <a:pt x="232" y="308"/>
                </a:lnTo>
                <a:lnTo>
                  <a:pt x="236" y="310"/>
                </a:lnTo>
                <a:lnTo>
                  <a:pt x="244" y="312"/>
                </a:lnTo>
                <a:lnTo>
                  <a:pt x="255" y="314"/>
                </a:lnTo>
                <a:lnTo>
                  <a:pt x="259" y="314"/>
                </a:lnTo>
                <a:lnTo>
                  <a:pt x="265" y="315"/>
                </a:lnTo>
                <a:lnTo>
                  <a:pt x="272" y="317"/>
                </a:lnTo>
                <a:lnTo>
                  <a:pt x="280" y="319"/>
                </a:lnTo>
                <a:lnTo>
                  <a:pt x="285" y="319"/>
                </a:lnTo>
                <a:lnTo>
                  <a:pt x="293" y="321"/>
                </a:lnTo>
                <a:lnTo>
                  <a:pt x="301" y="323"/>
                </a:lnTo>
                <a:lnTo>
                  <a:pt x="308" y="325"/>
                </a:lnTo>
                <a:lnTo>
                  <a:pt x="316" y="325"/>
                </a:lnTo>
                <a:lnTo>
                  <a:pt x="322" y="327"/>
                </a:lnTo>
                <a:lnTo>
                  <a:pt x="329" y="327"/>
                </a:lnTo>
                <a:lnTo>
                  <a:pt x="337" y="329"/>
                </a:lnTo>
                <a:lnTo>
                  <a:pt x="344" y="329"/>
                </a:lnTo>
                <a:lnTo>
                  <a:pt x="350" y="331"/>
                </a:lnTo>
                <a:lnTo>
                  <a:pt x="358" y="331"/>
                </a:lnTo>
                <a:lnTo>
                  <a:pt x="363" y="335"/>
                </a:lnTo>
                <a:lnTo>
                  <a:pt x="373" y="335"/>
                </a:lnTo>
                <a:lnTo>
                  <a:pt x="382" y="336"/>
                </a:lnTo>
                <a:lnTo>
                  <a:pt x="388" y="335"/>
                </a:lnTo>
                <a:lnTo>
                  <a:pt x="392" y="335"/>
                </a:lnTo>
                <a:lnTo>
                  <a:pt x="390" y="331"/>
                </a:lnTo>
                <a:lnTo>
                  <a:pt x="388" y="329"/>
                </a:lnTo>
                <a:lnTo>
                  <a:pt x="381" y="327"/>
                </a:lnTo>
                <a:lnTo>
                  <a:pt x="373" y="325"/>
                </a:lnTo>
                <a:lnTo>
                  <a:pt x="362" y="321"/>
                </a:lnTo>
                <a:lnTo>
                  <a:pt x="350" y="317"/>
                </a:lnTo>
                <a:lnTo>
                  <a:pt x="344" y="315"/>
                </a:lnTo>
                <a:lnTo>
                  <a:pt x="337" y="314"/>
                </a:lnTo>
                <a:lnTo>
                  <a:pt x="329" y="312"/>
                </a:lnTo>
                <a:lnTo>
                  <a:pt x="323" y="312"/>
                </a:lnTo>
                <a:lnTo>
                  <a:pt x="318" y="310"/>
                </a:lnTo>
                <a:lnTo>
                  <a:pt x="310" y="308"/>
                </a:lnTo>
                <a:lnTo>
                  <a:pt x="304" y="306"/>
                </a:lnTo>
                <a:lnTo>
                  <a:pt x="297" y="306"/>
                </a:lnTo>
                <a:lnTo>
                  <a:pt x="285" y="302"/>
                </a:lnTo>
                <a:lnTo>
                  <a:pt x="274" y="300"/>
                </a:lnTo>
                <a:lnTo>
                  <a:pt x="265" y="298"/>
                </a:lnTo>
                <a:lnTo>
                  <a:pt x="257" y="296"/>
                </a:lnTo>
                <a:lnTo>
                  <a:pt x="253" y="296"/>
                </a:lnTo>
                <a:lnTo>
                  <a:pt x="251" y="296"/>
                </a:lnTo>
                <a:lnTo>
                  <a:pt x="255" y="293"/>
                </a:lnTo>
                <a:lnTo>
                  <a:pt x="265" y="283"/>
                </a:lnTo>
                <a:lnTo>
                  <a:pt x="272" y="276"/>
                </a:lnTo>
                <a:lnTo>
                  <a:pt x="280" y="270"/>
                </a:lnTo>
                <a:lnTo>
                  <a:pt x="287" y="260"/>
                </a:lnTo>
                <a:lnTo>
                  <a:pt x="299" y="253"/>
                </a:lnTo>
                <a:lnTo>
                  <a:pt x="308" y="245"/>
                </a:lnTo>
                <a:lnTo>
                  <a:pt x="318" y="236"/>
                </a:lnTo>
                <a:lnTo>
                  <a:pt x="329" y="226"/>
                </a:lnTo>
                <a:lnTo>
                  <a:pt x="341" y="219"/>
                </a:lnTo>
                <a:lnTo>
                  <a:pt x="352" y="211"/>
                </a:lnTo>
                <a:lnTo>
                  <a:pt x="363" y="205"/>
                </a:lnTo>
                <a:lnTo>
                  <a:pt x="373" y="199"/>
                </a:lnTo>
                <a:lnTo>
                  <a:pt x="382" y="198"/>
                </a:lnTo>
                <a:lnTo>
                  <a:pt x="392" y="192"/>
                </a:lnTo>
                <a:lnTo>
                  <a:pt x="401" y="190"/>
                </a:lnTo>
                <a:lnTo>
                  <a:pt x="411" y="188"/>
                </a:lnTo>
                <a:lnTo>
                  <a:pt x="420" y="186"/>
                </a:lnTo>
                <a:lnTo>
                  <a:pt x="430" y="186"/>
                </a:lnTo>
                <a:lnTo>
                  <a:pt x="441" y="184"/>
                </a:lnTo>
                <a:lnTo>
                  <a:pt x="451" y="184"/>
                </a:lnTo>
                <a:lnTo>
                  <a:pt x="460" y="184"/>
                </a:lnTo>
                <a:lnTo>
                  <a:pt x="468" y="184"/>
                </a:lnTo>
                <a:lnTo>
                  <a:pt x="477" y="184"/>
                </a:lnTo>
                <a:lnTo>
                  <a:pt x="483" y="184"/>
                </a:lnTo>
                <a:lnTo>
                  <a:pt x="491" y="184"/>
                </a:lnTo>
                <a:lnTo>
                  <a:pt x="498" y="182"/>
                </a:lnTo>
                <a:lnTo>
                  <a:pt x="502" y="180"/>
                </a:lnTo>
                <a:lnTo>
                  <a:pt x="498" y="177"/>
                </a:lnTo>
                <a:lnTo>
                  <a:pt x="487" y="175"/>
                </a:lnTo>
                <a:lnTo>
                  <a:pt x="479" y="175"/>
                </a:lnTo>
                <a:lnTo>
                  <a:pt x="472" y="175"/>
                </a:lnTo>
                <a:lnTo>
                  <a:pt x="464" y="175"/>
                </a:lnTo>
                <a:lnTo>
                  <a:pt x="457" y="175"/>
                </a:lnTo>
                <a:lnTo>
                  <a:pt x="447" y="175"/>
                </a:lnTo>
                <a:lnTo>
                  <a:pt x="439" y="175"/>
                </a:lnTo>
                <a:lnTo>
                  <a:pt x="432" y="175"/>
                </a:lnTo>
                <a:lnTo>
                  <a:pt x="424" y="175"/>
                </a:lnTo>
                <a:lnTo>
                  <a:pt x="415" y="175"/>
                </a:lnTo>
                <a:lnTo>
                  <a:pt x="411" y="177"/>
                </a:lnTo>
                <a:lnTo>
                  <a:pt x="411" y="175"/>
                </a:lnTo>
                <a:lnTo>
                  <a:pt x="415" y="171"/>
                </a:lnTo>
                <a:lnTo>
                  <a:pt x="419" y="167"/>
                </a:lnTo>
                <a:lnTo>
                  <a:pt x="426" y="163"/>
                </a:lnTo>
                <a:lnTo>
                  <a:pt x="432" y="158"/>
                </a:lnTo>
                <a:lnTo>
                  <a:pt x="441" y="150"/>
                </a:lnTo>
                <a:lnTo>
                  <a:pt x="451" y="142"/>
                </a:lnTo>
                <a:lnTo>
                  <a:pt x="462" y="135"/>
                </a:lnTo>
                <a:lnTo>
                  <a:pt x="472" y="127"/>
                </a:lnTo>
                <a:lnTo>
                  <a:pt x="481" y="120"/>
                </a:lnTo>
                <a:lnTo>
                  <a:pt x="493" y="110"/>
                </a:lnTo>
                <a:lnTo>
                  <a:pt x="502" y="104"/>
                </a:lnTo>
                <a:lnTo>
                  <a:pt x="512" y="97"/>
                </a:lnTo>
                <a:lnTo>
                  <a:pt x="521" y="91"/>
                </a:lnTo>
                <a:lnTo>
                  <a:pt x="527" y="85"/>
                </a:lnTo>
                <a:lnTo>
                  <a:pt x="534" y="84"/>
                </a:lnTo>
                <a:lnTo>
                  <a:pt x="544" y="76"/>
                </a:lnTo>
                <a:lnTo>
                  <a:pt x="548" y="72"/>
                </a:lnTo>
                <a:lnTo>
                  <a:pt x="546" y="68"/>
                </a:lnTo>
                <a:lnTo>
                  <a:pt x="544" y="68"/>
                </a:lnTo>
                <a:lnTo>
                  <a:pt x="538" y="68"/>
                </a:lnTo>
                <a:lnTo>
                  <a:pt x="534" y="68"/>
                </a:lnTo>
                <a:lnTo>
                  <a:pt x="527" y="72"/>
                </a:lnTo>
                <a:lnTo>
                  <a:pt x="521" y="76"/>
                </a:lnTo>
                <a:lnTo>
                  <a:pt x="514" y="80"/>
                </a:lnTo>
                <a:lnTo>
                  <a:pt x="504" y="85"/>
                </a:lnTo>
                <a:lnTo>
                  <a:pt x="493" y="91"/>
                </a:lnTo>
                <a:lnTo>
                  <a:pt x="483" y="101"/>
                </a:lnTo>
                <a:lnTo>
                  <a:pt x="476" y="104"/>
                </a:lnTo>
                <a:lnTo>
                  <a:pt x="468" y="108"/>
                </a:lnTo>
                <a:lnTo>
                  <a:pt x="460" y="114"/>
                </a:lnTo>
                <a:lnTo>
                  <a:pt x="455" y="120"/>
                </a:lnTo>
                <a:lnTo>
                  <a:pt x="447" y="123"/>
                </a:lnTo>
                <a:lnTo>
                  <a:pt x="438" y="131"/>
                </a:lnTo>
                <a:lnTo>
                  <a:pt x="430" y="135"/>
                </a:lnTo>
                <a:lnTo>
                  <a:pt x="422" y="141"/>
                </a:lnTo>
                <a:lnTo>
                  <a:pt x="413" y="146"/>
                </a:lnTo>
                <a:lnTo>
                  <a:pt x="405" y="152"/>
                </a:lnTo>
                <a:lnTo>
                  <a:pt x="396" y="158"/>
                </a:lnTo>
                <a:lnTo>
                  <a:pt x="388" y="165"/>
                </a:lnTo>
                <a:lnTo>
                  <a:pt x="379" y="171"/>
                </a:lnTo>
                <a:lnTo>
                  <a:pt x="371" y="177"/>
                </a:lnTo>
                <a:lnTo>
                  <a:pt x="362" y="182"/>
                </a:lnTo>
                <a:lnTo>
                  <a:pt x="354" y="190"/>
                </a:lnTo>
                <a:lnTo>
                  <a:pt x="346" y="194"/>
                </a:lnTo>
                <a:lnTo>
                  <a:pt x="339" y="199"/>
                </a:lnTo>
                <a:lnTo>
                  <a:pt x="329" y="205"/>
                </a:lnTo>
                <a:lnTo>
                  <a:pt x="323" y="211"/>
                </a:lnTo>
                <a:lnTo>
                  <a:pt x="316" y="217"/>
                </a:lnTo>
                <a:lnTo>
                  <a:pt x="310" y="220"/>
                </a:lnTo>
                <a:lnTo>
                  <a:pt x="303" y="224"/>
                </a:lnTo>
                <a:lnTo>
                  <a:pt x="299" y="230"/>
                </a:lnTo>
                <a:lnTo>
                  <a:pt x="287" y="236"/>
                </a:lnTo>
                <a:lnTo>
                  <a:pt x="282" y="241"/>
                </a:lnTo>
                <a:lnTo>
                  <a:pt x="276" y="245"/>
                </a:lnTo>
                <a:lnTo>
                  <a:pt x="276" y="247"/>
                </a:lnTo>
                <a:lnTo>
                  <a:pt x="276" y="245"/>
                </a:lnTo>
                <a:lnTo>
                  <a:pt x="276" y="239"/>
                </a:lnTo>
                <a:lnTo>
                  <a:pt x="278" y="230"/>
                </a:lnTo>
                <a:lnTo>
                  <a:pt x="282" y="222"/>
                </a:lnTo>
                <a:lnTo>
                  <a:pt x="282" y="215"/>
                </a:lnTo>
                <a:lnTo>
                  <a:pt x="284" y="209"/>
                </a:lnTo>
                <a:lnTo>
                  <a:pt x="285" y="203"/>
                </a:lnTo>
                <a:lnTo>
                  <a:pt x="287" y="198"/>
                </a:lnTo>
                <a:lnTo>
                  <a:pt x="287" y="190"/>
                </a:lnTo>
                <a:lnTo>
                  <a:pt x="291" y="182"/>
                </a:lnTo>
                <a:lnTo>
                  <a:pt x="291" y="177"/>
                </a:lnTo>
                <a:lnTo>
                  <a:pt x="293" y="169"/>
                </a:lnTo>
                <a:lnTo>
                  <a:pt x="295" y="161"/>
                </a:lnTo>
                <a:lnTo>
                  <a:pt x="297" y="156"/>
                </a:lnTo>
                <a:lnTo>
                  <a:pt x="297" y="148"/>
                </a:lnTo>
                <a:lnTo>
                  <a:pt x="299" y="141"/>
                </a:lnTo>
                <a:lnTo>
                  <a:pt x="303" y="129"/>
                </a:lnTo>
                <a:lnTo>
                  <a:pt x="304" y="120"/>
                </a:lnTo>
                <a:lnTo>
                  <a:pt x="304" y="110"/>
                </a:lnTo>
                <a:lnTo>
                  <a:pt x="304" y="106"/>
                </a:lnTo>
                <a:lnTo>
                  <a:pt x="303" y="104"/>
                </a:lnTo>
                <a:lnTo>
                  <a:pt x="303" y="106"/>
                </a:lnTo>
                <a:lnTo>
                  <a:pt x="297" y="108"/>
                </a:lnTo>
                <a:lnTo>
                  <a:pt x="293" y="116"/>
                </a:lnTo>
                <a:lnTo>
                  <a:pt x="291" y="123"/>
                </a:lnTo>
                <a:lnTo>
                  <a:pt x="287" y="135"/>
                </a:lnTo>
                <a:lnTo>
                  <a:pt x="282" y="144"/>
                </a:lnTo>
                <a:lnTo>
                  <a:pt x="280" y="158"/>
                </a:lnTo>
                <a:lnTo>
                  <a:pt x="276" y="163"/>
                </a:lnTo>
                <a:lnTo>
                  <a:pt x="276" y="169"/>
                </a:lnTo>
                <a:lnTo>
                  <a:pt x="274" y="177"/>
                </a:lnTo>
                <a:lnTo>
                  <a:pt x="272" y="182"/>
                </a:lnTo>
                <a:lnTo>
                  <a:pt x="270" y="188"/>
                </a:lnTo>
                <a:lnTo>
                  <a:pt x="268" y="196"/>
                </a:lnTo>
                <a:lnTo>
                  <a:pt x="266" y="201"/>
                </a:lnTo>
                <a:lnTo>
                  <a:pt x="265" y="209"/>
                </a:lnTo>
                <a:lnTo>
                  <a:pt x="263" y="219"/>
                </a:lnTo>
                <a:lnTo>
                  <a:pt x="261" y="230"/>
                </a:lnTo>
                <a:lnTo>
                  <a:pt x="259" y="238"/>
                </a:lnTo>
                <a:lnTo>
                  <a:pt x="257" y="245"/>
                </a:lnTo>
                <a:lnTo>
                  <a:pt x="257" y="249"/>
                </a:lnTo>
                <a:lnTo>
                  <a:pt x="257" y="251"/>
                </a:lnTo>
                <a:lnTo>
                  <a:pt x="221" y="277"/>
                </a:lnTo>
                <a:lnTo>
                  <a:pt x="221" y="272"/>
                </a:lnTo>
                <a:lnTo>
                  <a:pt x="219" y="264"/>
                </a:lnTo>
                <a:lnTo>
                  <a:pt x="215" y="258"/>
                </a:lnTo>
                <a:lnTo>
                  <a:pt x="213" y="253"/>
                </a:lnTo>
                <a:lnTo>
                  <a:pt x="209" y="245"/>
                </a:lnTo>
                <a:lnTo>
                  <a:pt x="208" y="239"/>
                </a:lnTo>
                <a:lnTo>
                  <a:pt x="202" y="232"/>
                </a:lnTo>
                <a:lnTo>
                  <a:pt x="196" y="224"/>
                </a:lnTo>
                <a:lnTo>
                  <a:pt x="190" y="219"/>
                </a:lnTo>
                <a:lnTo>
                  <a:pt x="185" y="213"/>
                </a:lnTo>
                <a:lnTo>
                  <a:pt x="175" y="209"/>
                </a:lnTo>
                <a:lnTo>
                  <a:pt x="166" y="205"/>
                </a:lnTo>
                <a:lnTo>
                  <a:pt x="154" y="203"/>
                </a:lnTo>
                <a:lnTo>
                  <a:pt x="145" y="203"/>
                </a:lnTo>
                <a:lnTo>
                  <a:pt x="137" y="203"/>
                </a:lnTo>
                <a:lnTo>
                  <a:pt x="132" y="203"/>
                </a:lnTo>
                <a:lnTo>
                  <a:pt x="126" y="205"/>
                </a:lnTo>
                <a:lnTo>
                  <a:pt x="120" y="207"/>
                </a:lnTo>
                <a:lnTo>
                  <a:pt x="107" y="211"/>
                </a:lnTo>
                <a:lnTo>
                  <a:pt x="97" y="217"/>
                </a:lnTo>
                <a:lnTo>
                  <a:pt x="86" y="222"/>
                </a:lnTo>
                <a:lnTo>
                  <a:pt x="74" y="228"/>
                </a:lnTo>
                <a:lnTo>
                  <a:pt x="65" y="236"/>
                </a:lnTo>
                <a:lnTo>
                  <a:pt x="57" y="245"/>
                </a:lnTo>
                <a:lnTo>
                  <a:pt x="48" y="251"/>
                </a:lnTo>
                <a:lnTo>
                  <a:pt x="40" y="258"/>
                </a:lnTo>
                <a:lnTo>
                  <a:pt x="35" y="264"/>
                </a:lnTo>
                <a:lnTo>
                  <a:pt x="29" y="272"/>
                </a:lnTo>
                <a:lnTo>
                  <a:pt x="21" y="279"/>
                </a:lnTo>
                <a:lnTo>
                  <a:pt x="19" y="283"/>
                </a:lnTo>
                <a:lnTo>
                  <a:pt x="19" y="283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479"/>
          <xdr:cNvSpPr>
            <a:spLocks/>
          </xdr:cNvSpPr>
        </xdr:nvSpPr>
        <xdr:spPr>
          <a:xfrm rot="1225406">
            <a:off x="3144" y="1650"/>
            <a:ext cx="120" cy="49"/>
          </a:xfrm>
          <a:custGeom>
            <a:pathLst>
              <a:path h="317" w="916">
                <a:moveTo>
                  <a:pt x="59" y="1"/>
                </a:moveTo>
                <a:lnTo>
                  <a:pt x="61" y="1"/>
                </a:lnTo>
                <a:lnTo>
                  <a:pt x="65" y="1"/>
                </a:lnTo>
                <a:lnTo>
                  <a:pt x="72" y="0"/>
                </a:lnTo>
                <a:lnTo>
                  <a:pt x="82" y="0"/>
                </a:lnTo>
                <a:lnTo>
                  <a:pt x="88" y="0"/>
                </a:lnTo>
                <a:lnTo>
                  <a:pt x="95" y="0"/>
                </a:lnTo>
                <a:lnTo>
                  <a:pt x="103" y="0"/>
                </a:lnTo>
                <a:lnTo>
                  <a:pt x="110" y="0"/>
                </a:lnTo>
                <a:lnTo>
                  <a:pt x="116" y="0"/>
                </a:lnTo>
                <a:lnTo>
                  <a:pt x="126" y="1"/>
                </a:lnTo>
                <a:lnTo>
                  <a:pt x="135" y="1"/>
                </a:lnTo>
                <a:lnTo>
                  <a:pt x="145" y="3"/>
                </a:lnTo>
                <a:lnTo>
                  <a:pt x="152" y="3"/>
                </a:lnTo>
                <a:lnTo>
                  <a:pt x="162" y="7"/>
                </a:lnTo>
                <a:lnTo>
                  <a:pt x="171" y="7"/>
                </a:lnTo>
                <a:lnTo>
                  <a:pt x="183" y="11"/>
                </a:lnTo>
                <a:lnTo>
                  <a:pt x="192" y="15"/>
                </a:lnTo>
                <a:lnTo>
                  <a:pt x="202" y="19"/>
                </a:lnTo>
                <a:lnTo>
                  <a:pt x="211" y="20"/>
                </a:lnTo>
                <a:lnTo>
                  <a:pt x="222" y="26"/>
                </a:lnTo>
                <a:lnTo>
                  <a:pt x="230" y="28"/>
                </a:lnTo>
                <a:lnTo>
                  <a:pt x="240" y="34"/>
                </a:lnTo>
                <a:lnTo>
                  <a:pt x="249" y="40"/>
                </a:lnTo>
                <a:lnTo>
                  <a:pt x="259" y="47"/>
                </a:lnTo>
                <a:lnTo>
                  <a:pt x="266" y="55"/>
                </a:lnTo>
                <a:lnTo>
                  <a:pt x="276" y="62"/>
                </a:lnTo>
                <a:lnTo>
                  <a:pt x="285" y="70"/>
                </a:lnTo>
                <a:lnTo>
                  <a:pt x="295" y="79"/>
                </a:lnTo>
                <a:lnTo>
                  <a:pt x="300" y="87"/>
                </a:lnTo>
                <a:lnTo>
                  <a:pt x="308" y="98"/>
                </a:lnTo>
                <a:lnTo>
                  <a:pt x="314" y="106"/>
                </a:lnTo>
                <a:lnTo>
                  <a:pt x="321" y="116"/>
                </a:lnTo>
                <a:lnTo>
                  <a:pt x="327" y="123"/>
                </a:lnTo>
                <a:lnTo>
                  <a:pt x="335" y="135"/>
                </a:lnTo>
                <a:lnTo>
                  <a:pt x="340" y="142"/>
                </a:lnTo>
                <a:lnTo>
                  <a:pt x="348" y="152"/>
                </a:lnTo>
                <a:lnTo>
                  <a:pt x="354" y="159"/>
                </a:lnTo>
                <a:lnTo>
                  <a:pt x="361" y="169"/>
                </a:lnTo>
                <a:lnTo>
                  <a:pt x="367" y="176"/>
                </a:lnTo>
                <a:lnTo>
                  <a:pt x="373" y="186"/>
                </a:lnTo>
                <a:lnTo>
                  <a:pt x="378" y="192"/>
                </a:lnTo>
                <a:lnTo>
                  <a:pt x="386" y="199"/>
                </a:lnTo>
                <a:lnTo>
                  <a:pt x="392" y="207"/>
                </a:lnTo>
                <a:lnTo>
                  <a:pt x="399" y="214"/>
                </a:lnTo>
                <a:lnTo>
                  <a:pt x="405" y="220"/>
                </a:lnTo>
                <a:lnTo>
                  <a:pt x="411" y="228"/>
                </a:lnTo>
                <a:lnTo>
                  <a:pt x="416" y="232"/>
                </a:lnTo>
                <a:lnTo>
                  <a:pt x="424" y="239"/>
                </a:lnTo>
                <a:lnTo>
                  <a:pt x="430" y="243"/>
                </a:lnTo>
                <a:lnTo>
                  <a:pt x="437" y="249"/>
                </a:lnTo>
                <a:lnTo>
                  <a:pt x="445" y="254"/>
                </a:lnTo>
                <a:lnTo>
                  <a:pt x="452" y="260"/>
                </a:lnTo>
                <a:lnTo>
                  <a:pt x="460" y="264"/>
                </a:lnTo>
                <a:lnTo>
                  <a:pt x="468" y="266"/>
                </a:lnTo>
                <a:lnTo>
                  <a:pt x="475" y="270"/>
                </a:lnTo>
                <a:lnTo>
                  <a:pt x="485" y="273"/>
                </a:lnTo>
                <a:lnTo>
                  <a:pt x="494" y="275"/>
                </a:lnTo>
                <a:lnTo>
                  <a:pt x="502" y="277"/>
                </a:lnTo>
                <a:lnTo>
                  <a:pt x="513" y="279"/>
                </a:lnTo>
                <a:lnTo>
                  <a:pt x="523" y="281"/>
                </a:lnTo>
                <a:lnTo>
                  <a:pt x="532" y="281"/>
                </a:lnTo>
                <a:lnTo>
                  <a:pt x="542" y="281"/>
                </a:lnTo>
                <a:lnTo>
                  <a:pt x="549" y="281"/>
                </a:lnTo>
                <a:lnTo>
                  <a:pt x="561" y="281"/>
                </a:lnTo>
                <a:lnTo>
                  <a:pt x="568" y="279"/>
                </a:lnTo>
                <a:lnTo>
                  <a:pt x="578" y="279"/>
                </a:lnTo>
                <a:lnTo>
                  <a:pt x="586" y="277"/>
                </a:lnTo>
                <a:lnTo>
                  <a:pt x="593" y="277"/>
                </a:lnTo>
                <a:lnTo>
                  <a:pt x="601" y="275"/>
                </a:lnTo>
                <a:lnTo>
                  <a:pt x="608" y="273"/>
                </a:lnTo>
                <a:lnTo>
                  <a:pt x="616" y="271"/>
                </a:lnTo>
                <a:lnTo>
                  <a:pt x="624" y="271"/>
                </a:lnTo>
                <a:lnTo>
                  <a:pt x="631" y="268"/>
                </a:lnTo>
                <a:lnTo>
                  <a:pt x="639" y="266"/>
                </a:lnTo>
                <a:lnTo>
                  <a:pt x="644" y="264"/>
                </a:lnTo>
                <a:lnTo>
                  <a:pt x="652" y="262"/>
                </a:lnTo>
                <a:lnTo>
                  <a:pt x="663" y="254"/>
                </a:lnTo>
                <a:lnTo>
                  <a:pt x="677" y="249"/>
                </a:lnTo>
                <a:lnTo>
                  <a:pt x="686" y="243"/>
                </a:lnTo>
                <a:lnTo>
                  <a:pt x="698" y="237"/>
                </a:lnTo>
                <a:lnTo>
                  <a:pt x="707" y="232"/>
                </a:lnTo>
                <a:lnTo>
                  <a:pt x="719" y="224"/>
                </a:lnTo>
                <a:lnTo>
                  <a:pt x="726" y="218"/>
                </a:lnTo>
                <a:lnTo>
                  <a:pt x="736" y="211"/>
                </a:lnTo>
                <a:lnTo>
                  <a:pt x="743" y="205"/>
                </a:lnTo>
                <a:lnTo>
                  <a:pt x="753" y="197"/>
                </a:lnTo>
                <a:lnTo>
                  <a:pt x="760" y="192"/>
                </a:lnTo>
                <a:lnTo>
                  <a:pt x="770" y="184"/>
                </a:lnTo>
                <a:lnTo>
                  <a:pt x="779" y="176"/>
                </a:lnTo>
                <a:lnTo>
                  <a:pt x="789" y="173"/>
                </a:lnTo>
                <a:lnTo>
                  <a:pt x="798" y="169"/>
                </a:lnTo>
                <a:lnTo>
                  <a:pt x="808" y="165"/>
                </a:lnTo>
                <a:lnTo>
                  <a:pt x="817" y="161"/>
                </a:lnTo>
                <a:lnTo>
                  <a:pt x="827" y="159"/>
                </a:lnTo>
                <a:lnTo>
                  <a:pt x="836" y="159"/>
                </a:lnTo>
                <a:lnTo>
                  <a:pt x="846" y="161"/>
                </a:lnTo>
                <a:lnTo>
                  <a:pt x="857" y="163"/>
                </a:lnTo>
                <a:lnTo>
                  <a:pt x="867" y="169"/>
                </a:lnTo>
                <a:lnTo>
                  <a:pt x="876" y="175"/>
                </a:lnTo>
                <a:lnTo>
                  <a:pt x="888" y="186"/>
                </a:lnTo>
                <a:lnTo>
                  <a:pt x="895" y="195"/>
                </a:lnTo>
                <a:lnTo>
                  <a:pt x="903" y="203"/>
                </a:lnTo>
                <a:lnTo>
                  <a:pt x="909" y="209"/>
                </a:lnTo>
                <a:lnTo>
                  <a:pt x="912" y="214"/>
                </a:lnTo>
                <a:lnTo>
                  <a:pt x="916" y="220"/>
                </a:lnTo>
                <a:lnTo>
                  <a:pt x="916" y="222"/>
                </a:lnTo>
                <a:lnTo>
                  <a:pt x="909" y="218"/>
                </a:lnTo>
                <a:lnTo>
                  <a:pt x="899" y="214"/>
                </a:lnTo>
                <a:lnTo>
                  <a:pt x="893" y="211"/>
                </a:lnTo>
                <a:lnTo>
                  <a:pt x="886" y="207"/>
                </a:lnTo>
                <a:lnTo>
                  <a:pt x="880" y="201"/>
                </a:lnTo>
                <a:lnTo>
                  <a:pt x="874" y="197"/>
                </a:lnTo>
                <a:lnTo>
                  <a:pt x="865" y="192"/>
                </a:lnTo>
                <a:lnTo>
                  <a:pt x="857" y="188"/>
                </a:lnTo>
                <a:lnTo>
                  <a:pt x="850" y="186"/>
                </a:lnTo>
                <a:lnTo>
                  <a:pt x="842" y="186"/>
                </a:lnTo>
                <a:lnTo>
                  <a:pt x="833" y="186"/>
                </a:lnTo>
                <a:lnTo>
                  <a:pt x="825" y="188"/>
                </a:lnTo>
                <a:lnTo>
                  <a:pt x="817" y="190"/>
                </a:lnTo>
                <a:lnTo>
                  <a:pt x="810" y="194"/>
                </a:lnTo>
                <a:lnTo>
                  <a:pt x="800" y="197"/>
                </a:lnTo>
                <a:lnTo>
                  <a:pt x="793" y="201"/>
                </a:lnTo>
                <a:lnTo>
                  <a:pt x="785" y="207"/>
                </a:lnTo>
                <a:lnTo>
                  <a:pt x="778" y="214"/>
                </a:lnTo>
                <a:lnTo>
                  <a:pt x="770" y="220"/>
                </a:lnTo>
                <a:lnTo>
                  <a:pt x="762" y="228"/>
                </a:lnTo>
                <a:lnTo>
                  <a:pt x="757" y="233"/>
                </a:lnTo>
                <a:lnTo>
                  <a:pt x="749" y="241"/>
                </a:lnTo>
                <a:lnTo>
                  <a:pt x="741" y="249"/>
                </a:lnTo>
                <a:lnTo>
                  <a:pt x="732" y="256"/>
                </a:lnTo>
                <a:lnTo>
                  <a:pt x="726" y="260"/>
                </a:lnTo>
                <a:lnTo>
                  <a:pt x="722" y="264"/>
                </a:lnTo>
                <a:lnTo>
                  <a:pt x="715" y="268"/>
                </a:lnTo>
                <a:lnTo>
                  <a:pt x="709" y="271"/>
                </a:lnTo>
                <a:lnTo>
                  <a:pt x="701" y="275"/>
                </a:lnTo>
                <a:lnTo>
                  <a:pt x="694" y="279"/>
                </a:lnTo>
                <a:lnTo>
                  <a:pt x="686" y="283"/>
                </a:lnTo>
                <a:lnTo>
                  <a:pt x="679" y="289"/>
                </a:lnTo>
                <a:lnTo>
                  <a:pt x="669" y="290"/>
                </a:lnTo>
                <a:lnTo>
                  <a:pt x="662" y="294"/>
                </a:lnTo>
                <a:lnTo>
                  <a:pt x="654" y="298"/>
                </a:lnTo>
                <a:lnTo>
                  <a:pt x="646" y="302"/>
                </a:lnTo>
                <a:lnTo>
                  <a:pt x="635" y="304"/>
                </a:lnTo>
                <a:lnTo>
                  <a:pt x="625" y="306"/>
                </a:lnTo>
                <a:lnTo>
                  <a:pt x="616" y="308"/>
                </a:lnTo>
                <a:lnTo>
                  <a:pt x="606" y="310"/>
                </a:lnTo>
                <a:lnTo>
                  <a:pt x="597" y="311"/>
                </a:lnTo>
                <a:lnTo>
                  <a:pt x="586" y="313"/>
                </a:lnTo>
                <a:lnTo>
                  <a:pt x="576" y="315"/>
                </a:lnTo>
                <a:lnTo>
                  <a:pt x="567" y="317"/>
                </a:lnTo>
                <a:lnTo>
                  <a:pt x="555" y="317"/>
                </a:lnTo>
                <a:lnTo>
                  <a:pt x="544" y="317"/>
                </a:lnTo>
                <a:lnTo>
                  <a:pt x="534" y="317"/>
                </a:lnTo>
                <a:lnTo>
                  <a:pt x="525" y="317"/>
                </a:lnTo>
                <a:lnTo>
                  <a:pt x="513" y="315"/>
                </a:lnTo>
                <a:lnTo>
                  <a:pt x="502" y="313"/>
                </a:lnTo>
                <a:lnTo>
                  <a:pt x="490" y="311"/>
                </a:lnTo>
                <a:lnTo>
                  <a:pt x="481" y="310"/>
                </a:lnTo>
                <a:lnTo>
                  <a:pt x="470" y="306"/>
                </a:lnTo>
                <a:lnTo>
                  <a:pt x="458" y="302"/>
                </a:lnTo>
                <a:lnTo>
                  <a:pt x="449" y="296"/>
                </a:lnTo>
                <a:lnTo>
                  <a:pt x="437" y="290"/>
                </a:lnTo>
                <a:lnTo>
                  <a:pt x="428" y="283"/>
                </a:lnTo>
                <a:lnTo>
                  <a:pt x="418" y="275"/>
                </a:lnTo>
                <a:lnTo>
                  <a:pt x="409" y="268"/>
                </a:lnTo>
                <a:lnTo>
                  <a:pt x="399" y="260"/>
                </a:lnTo>
                <a:lnTo>
                  <a:pt x="390" y="249"/>
                </a:lnTo>
                <a:lnTo>
                  <a:pt x="380" y="241"/>
                </a:lnTo>
                <a:lnTo>
                  <a:pt x="371" y="230"/>
                </a:lnTo>
                <a:lnTo>
                  <a:pt x="363" y="222"/>
                </a:lnTo>
                <a:lnTo>
                  <a:pt x="354" y="211"/>
                </a:lnTo>
                <a:lnTo>
                  <a:pt x="346" y="199"/>
                </a:lnTo>
                <a:lnTo>
                  <a:pt x="337" y="190"/>
                </a:lnTo>
                <a:lnTo>
                  <a:pt x="329" y="180"/>
                </a:lnTo>
                <a:lnTo>
                  <a:pt x="319" y="169"/>
                </a:lnTo>
                <a:lnTo>
                  <a:pt x="312" y="157"/>
                </a:lnTo>
                <a:lnTo>
                  <a:pt x="302" y="148"/>
                </a:lnTo>
                <a:lnTo>
                  <a:pt x="295" y="138"/>
                </a:lnTo>
                <a:lnTo>
                  <a:pt x="287" y="127"/>
                </a:lnTo>
                <a:lnTo>
                  <a:pt x="280" y="117"/>
                </a:lnTo>
                <a:lnTo>
                  <a:pt x="272" y="108"/>
                </a:lnTo>
                <a:lnTo>
                  <a:pt x="266" y="100"/>
                </a:lnTo>
                <a:lnTo>
                  <a:pt x="259" y="91"/>
                </a:lnTo>
                <a:lnTo>
                  <a:pt x="249" y="83"/>
                </a:lnTo>
                <a:lnTo>
                  <a:pt x="243" y="76"/>
                </a:lnTo>
                <a:lnTo>
                  <a:pt x="236" y="70"/>
                </a:lnTo>
                <a:lnTo>
                  <a:pt x="230" y="64"/>
                </a:lnTo>
                <a:lnTo>
                  <a:pt x="222" y="62"/>
                </a:lnTo>
                <a:lnTo>
                  <a:pt x="217" y="57"/>
                </a:lnTo>
                <a:lnTo>
                  <a:pt x="211" y="57"/>
                </a:lnTo>
                <a:lnTo>
                  <a:pt x="202" y="53"/>
                </a:lnTo>
                <a:lnTo>
                  <a:pt x="196" y="51"/>
                </a:lnTo>
                <a:lnTo>
                  <a:pt x="188" y="49"/>
                </a:lnTo>
                <a:lnTo>
                  <a:pt x="181" y="49"/>
                </a:lnTo>
                <a:lnTo>
                  <a:pt x="171" y="49"/>
                </a:lnTo>
                <a:lnTo>
                  <a:pt x="164" y="47"/>
                </a:lnTo>
                <a:lnTo>
                  <a:pt x="154" y="47"/>
                </a:lnTo>
                <a:lnTo>
                  <a:pt x="146" y="47"/>
                </a:lnTo>
                <a:lnTo>
                  <a:pt x="139" y="45"/>
                </a:lnTo>
                <a:lnTo>
                  <a:pt x="129" y="45"/>
                </a:lnTo>
                <a:lnTo>
                  <a:pt x="120" y="45"/>
                </a:lnTo>
                <a:lnTo>
                  <a:pt x="112" y="45"/>
                </a:lnTo>
                <a:lnTo>
                  <a:pt x="103" y="45"/>
                </a:lnTo>
                <a:lnTo>
                  <a:pt x="93" y="47"/>
                </a:lnTo>
                <a:lnTo>
                  <a:pt x="86" y="47"/>
                </a:lnTo>
                <a:lnTo>
                  <a:pt x="78" y="49"/>
                </a:lnTo>
                <a:lnTo>
                  <a:pt x="69" y="49"/>
                </a:lnTo>
                <a:lnTo>
                  <a:pt x="61" y="49"/>
                </a:lnTo>
                <a:lnTo>
                  <a:pt x="53" y="49"/>
                </a:lnTo>
                <a:lnTo>
                  <a:pt x="46" y="49"/>
                </a:lnTo>
                <a:lnTo>
                  <a:pt x="40" y="49"/>
                </a:lnTo>
                <a:lnTo>
                  <a:pt x="32" y="51"/>
                </a:lnTo>
                <a:lnTo>
                  <a:pt x="27" y="51"/>
                </a:lnTo>
                <a:lnTo>
                  <a:pt x="12" y="53"/>
                </a:lnTo>
                <a:lnTo>
                  <a:pt x="0" y="55"/>
                </a:lnTo>
                <a:lnTo>
                  <a:pt x="59" y="1"/>
                </a:lnTo>
                <a:lnTo>
                  <a:pt x="59" y="1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AutoShape 480"/>
          <xdr:cNvSpPr>
            <a:spLocks/>
          </xdr:cNvSpPr>
        </xdr:nvSpPr>
        <xdr:spPr>
          <a:xfrm rot="1225406">
            <a:off x="3048" y="1622"/>
            <a:ext cx="9" cy="20"/>
          </a:xfrm>
          <a:custGeom>
            <a:pathLst>
              <a:path h="131" w="70">
                <a:moveTo>
                  <a:pt x="0" y="13"/>
                </a:moveTo>
                <a:lnTo>
                  <a:pt x="26" y="115"/>
                </a:lnTo>
                <a:lnTo>
                  <a:pt x="70" y="131"/>
                </a:lnTo>
                <a:lnTo>
                  <a:pt x="38" y="0"/>
                </a:lnTo>
                <a:lnTo>
                  <a:pt x="0" y="13"/>
                </a:lnTo>
                <a:lnTo>
                  <a:pt x="0" y="13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AutoShape 481"/>
          <xdr:cNvSpPr>
            <a:spLocks/>
          </xdr:cNvSpPr>
        </xdr:nvSpPr>
        <xdr:spPr>
          <a:xfrm rot="1225406">
            <a:off x="3083" y="1532"/>
            <a:ext cx="23" cy="14"/>
          </a:xfrm>
          <a:custGeom>
            <a:pathLst>
              <a:path h="91" w="171">
                <a:moveTo>
                  <a:pt x="0" y="64"/>
                </a:moveTo>
                <a:lnTo>
                  <a:pt x="2" y="60"/>
                </a:lnTo>
                <a:lnTo>
                  <a:pt x="9" y="53"/>
                </a:lnTo>
                <a:lnTo>
                  <a:pt x="13" y="45"/>
                </a:lnTo>
                <a:lnTo>
                  <a:pt x="21" y="39"/>
                </a:lnTo>
                <a:lnTo>
                  <a:pt x="26" y="34"/>
                </a:lnTo>
                <a:lnTo>
                  <a:pt x="36" y="28"/>
                </a:lnTo>
                <a:lnTo>
                  <a:pt x="43" y="20"/>
                </a:lnTo>
                <a:lnTo>
                  <a:pt x="53" y="15"/>
                </a:lnTo>
                <a:lnTo>
                  <a:pt x="62" y="9"/>
                </a:lnTo>
                <a:lnTo>
                  <a:pt x="74" y="5"/>
                </a:lnTo>
                <a:lnTo>
                  <a:pt x="85" y="1"/>
                </a:lnTo>
                <a:lnTo>
                  <a:pt x="97" y="0"/>
                </a:lnTo>
                <a:lnTo>
                  <a:pt x="108" y="0"/>
                </a:lnTo>
                <a:lnTo>
                  <a:pt x="121" y="1"/>
                </a:lnTo>
                <a:lnTo>
                  <a:pt x="131" y="3"/>
                </a:lnTo>
                <a:lnTo>
                  <a:pt x="140" y="5"/>
                </a:lnTo>
                <a:lnTo>
                  <a:pt x="148" y="9"/>
                </a:lnTo>
                <a:lnTo>
                  <a:pt x="155" y="13"/>
                </a:lnTo>
                <a:lnTo>
                  <a:pt x="163" y="20"/>
                </a:lnTo>
                <a:lnTo>
                  <a:pt x="169" y="28"/>
                </a:lnTo>
                <a:lnTo>
                  <a:pt x="171" y="34"/>
                </a:lnTo>
                <a:lnTo>
                  <a:pt x="171" y="41"/>
                </a:lnTo>
                <a:lnTo>
                  <a:pt x="167" y="51"/>
                </a:lnTo>
                <a:lnTo>
                  <a:pt x="165" y="58"/>
                </a:lnTo>
                <a:lnTo>
                  <a:pt x="161" y="58"/>
                </a:lnTo>
                <a:lnTo>
                  <a:pt x="154" y="51"/>
                </a:lnTo>
                <a:lnTo>
                  <a:pt x="148" y="45"/>
                </a:lnTo>
                <a:lnTo>
                  <a:pt x="142" y="39"/>
                </a:lnTo>
                <a:lnTo>
                  <a:pt x="136" y="32"/>
                </a:lnTo>
                <a:lnTo>
                  <a:pt x="129" y="28"/>
                </a:lnTo>
                <a:lnTo>
                  <a:pt x="119" y="24"/>
                </a:lnTo>
                <a:lnTo>
                  <a:pt x="108" y="22"/>
                </a:lnTo>
                <a:lnTo>
                  <a:pt x="102" y="22"/>
                </a:lnTo>
                <a:lnTo>
                  <a:pt x="95" y="24"/>
                </a:lnTo>
                <a:lnTo>
                  <a:pt x="89" y="26"/>
                </a:lnTo>
                <a:lnTo>
                  <a:pt x="81" y="28"/>
                </a:lnTo>
                <a:lnTo>
                  <a:pt x="72" y="32"/>
                </a:lnTo>
                <a:lnTo>
                  <a:pt x="64" y="36"/>
                </a:lnTo>
                <a:lnTo>
                  <a:pt x="55" y="41"/>
                </a:lnTo>
                <a:lnTo>
                  <a:pt x="47" y="49"/>
                </a:lnTo>
                <a:lnTo>
                  <a:pt x="36" y="57"/>
                </a:lnTo>
                <a:lnTo>
                  <a:pt x="24" y="66"/>
                </a:lnTo>
                <a:lnTo>
                  <a:pt x="19" y="72"/>
                </a:lnTo>
                <a:lnTo>
                  <a:pt x="13" y="77"/>
                </a:lnTo>
                <a:lnTo>
                  <a:pt x="7" y="83"/>
                </a:lnTo>
                <a:lnTo>
                  <a:pt x="3" y="91"/>
                </a:lnTo>
                <a:lnTo>
                  <a:pt x="0" y="64"/>
                </a:lnTo>
                <a:lnTo>
                  <a:pt x="0" y="64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482"/>
          <xdr:cNvSpPr>
            <a:spLocks/>
          </xdr:cNvSpPr>
        </xdr:nvSpPr>
        <xdr:spPr>
          <a:xfrm rot="1225406">
            <a:off x="3095" y="1538"/>
            <a:ext cx="7" cy="6"/>
          </a:xfrm>
          <a:custGeom>
            <a:pathLst>
              <a:path h="44" w="47">
                <a:moveTo>
                  <a:pt x="21" y="0"/>
                </a:moveTo>
                <a:lnTo>
                  <a:pt x="21" y="2"/>
                </a:lnTo>
                <a:lnTo>
                  <a:pt x="24" y="11"/>
                </a:lnTo>
                <a:lnTo>
                  <a:pt x="26" y="15"/>
                </a:lnTo>
                <a:lnTo>
                  <a:pt x="32" y="21"/>
                </a:lnTo>
                <a:lnTo>
                  <a:pt x="38" y="26"/>
                </a:lnTo>
                <a:lnTo>
                  <a:pt x="45" y="32"/>
                </a:lnTo>
                <a:lnTo>
                  <a:pt x="47" y="36"/>
                </a:lnTo>
                <a:lnTo>
                  <a:pt x="47" y="40"/>
                </a:lnTo>
                <a:lnTo>
                  <a:pt x="43" y="42"/>
                </a:lnTo>
                <a:lnTo>
                  <a:pt x="34" y="44"/>
                </a:lnTo>
                <a:lnTo>
                  <a:pt x="24" y="40"/>
                </a:lnTo>
                <a:lnTo>
                  <a:pt x="15" y="32"/>
                </a:lnTo>
                <a:lnTo>
                  <a:pt x="11" y="26"/>
                </a:lnTo>
                <a:lnTo>
                  <a:pt x="7" y="21"/>
                </a:lnTo>
                <a:lnTo>
                  <a:pt x="4" y="13"/>
                </a:lnTo>
                <a:lnTo>
                  <a:pt x="0" y="6"/>
                </a:lnTo>
                <a:lnTo>
                  <a:pt x="21" y="0"/>
                </a:lnTo>
                <a:lnTo>
                  <a:pt x="21" y="0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AutoShape 483"/>
          <xdr:cNvSpPr>
            <a:spLocks/>
          </xdr:cNvSpPr>
        </xdr:nvSpPr>
        <xdr:spPr>
          <a:xfrm rot="1225406">
            <a:off x="3103" y="1509"/>
            <a:ext cx="29" cy="26"/>
          </a:xfrm>
          <a:custGeom>
            <a:pathLst>
              <a:path h="172" w="215">
                <a:moveTo>
                  <a:pt x="21" y="168"/>
                </a:moveTo>
                <a:lnTo>
                  <a:pt x="21" y="166"/>
                </a:lnTo>
                <a:lnTo>
                  <a:pt x="23" y="160"/>
                </a:lnTo>
                <a:lnTo>
                  <a:pt x="24" y="153"/>
                </a:lnTo>
                <a:lnTo>
                  <a:pt x="28" y="143"/>
                </a:lnTo>
                <a:lnTo>
                  <a:pt x="30" y="135"/>
                </a:lnTo>
                <a:lnTo>
                  <a:pt x="32" y="130"/>
                </a:lnTo>
                <a:lnTo>
                  <a:pt x="36" y="124"/>
                </a:lnTo>
                <a:lnTo>
                  <a:pt x="40" y="118"/>
                </a:lnTo>
                <a:lnTo>
                  <a:pt x="43" y="111"/>
                </a:lnTo>
                <a:lnTo>
                  <a:pt x="47" y="105"/>
                </a:lnTo>
                <a:lnTo>
                  <a:pt x="51" y="97"/>
                </a:lnTo>
                <a:lnTo>
                  <a:pt x="59" y="90"/>
                </a:lnTo>
                <a:lnTo>
                  <a:pt x="62" y="82"/>
                </a:lnTo>
                <a:lnTo>
                  <a:pt x="70" y="77"/>
                </a:lnTo>
                <a:lnTo>
                  <a:pt x="76" y="69"/>
                </a:lnTo>
                <a:lnTo>
                  <a:pt x="83" y="63"/>
                </a:lnTo>
                <a:lnTo>
                  <a:pt x="89" y="56"/>
                </a:lnTo>
                <a:lnTo>
                  <a:pt x="99" y="50"/>
                </a:lnTo>
                <a:lnTo>
                  <a:pt x="108" y="44"/>
                </a:lnTo>
                <a:lnTo>
                  <a:pt x="118" y="40"/>
                </a:lnTo>
                <a:lnTo>
                  <a:pt x="127" y="35"/>
                </a:lnTo>
                <a:lnTo>
                  <a:pt x="137" y="31"/>
                </a:lnTo>
                <a:lnTo>
                  <a:pt x="142" y="29"/>
                </a:lnTo>
                <a:lnTo>
                  <a:pt x="148" y="27"/>
                </a:lnTo>
                <a:lnTo>
                  <a:pt x="154" y="25"/>
                </a:lnTo>
                <a:lnTo>
                  <a:pt x="161" y="25"/>
                </a:lnTo>
                <a:lnTo>
                  <a:pt x="167" y="23"/>
                </a:lnTo>
                <a:lnTo>
                  <a:pt x="173" y="21"/>
                </a:lnTo>
                <a:lnTo>
                  <a:pt x="178" y="21"/>
                </a:lnTo>
                <a:lnTo>
                  <a:pt x="186" y="21"/>
                </a:lnTo>
                <a:lnTo>
                  <a:pt x="192" y="21"/>
                </a:lnTo>
                <a:lnTo>
                  <a:pt x="199" y="21"/>
                </a:lnTo>
                <a:lnTo>
                  <a:pt x="207" y="21"/>
                </a:lnTo>
                <a:lnTo>
                  <a:pt x="215" y="23"/>
                </a:lnTo>
                <a:lnTo>
                  <a:pt x="197" y="0"/>
                </a:lnTo>
                <a:lnTo>
                  <a:pt x="196" y="0"/>
                </a:lnTo>
                <a:lnTo>
                  <a:pt x="190" y="0"/>
                </a:lnTo>
                <a:lnTo>
                  <a:pt x="182" y="0"/>
                </a:lnTo>
                <a:lnTo>
                  <a:pt x="171" y="2"/>
                </a:lnTo>
                <a:lnTo>
                  <a:pt x="165" y="2"/>
                </a:lnTo>
                <a:lnTo>
                  <a:pt x="158" y="4"/>
                </a:lnTo>
                <a:lnTo>
                  <a:pt x="150" y="6"/>
                </a:lnTo>
                <a:lnTo>
                  <a:pt x="142" y="10"/>
                </a:lnTo>
                <a:lnTo>
                  <a:pt x="135" y="12"/>
                </a:lnTo>
                <a:lnTo>
                  <a:pt x="127" y="16"/>
                </a:lnTo>
                <a:lnTo>
                  <a:pt x="119" y="18"/>
                </a:lnTo>
                <a:lnTo>
                  <a:pt x="112" y="23"/>
                </a:lnTo>
                <a:lnTo>
                  <a:pt x="102" y="25"/>
                </a:lnTo>
                <a:lnTo>
                  <a:pt x="93" y="31"/>
                </a:lnTo>
                <a:lnTo>
                  <a:pt x="83" y="37"/>
                </a:lnTo>
                <a:lnTo>
                  <a:pt x="76" y="42"/>
                </a:lnTo>
                <a:lnTo>
                  <a:pt x="68" y="48"/>
                </a:lnTo>
                <a:lnTo>
                  <a:pt x="59" y="58"/>
                </a:lnTo>
                <a:lnTo>
                  <a:pt x="51" y="63"/>
                </a:lnTo>
                <a:lnTo>
                  <a:pt x="45" y="75"/>
                </a:lnTo>
                <a:lnTo>
                  <a:pt x="38" y="82"/>
                </a:lnTo>
                <a:lnTo>
                  <a:pt x="30" y="92"/>
                </a:lnTo>
                <a:lnTo>
                  <a:pt x="26" y="96"/>
                </a:lnTo>
                <a:lnTo>
                  <a:pt x="23" y="101"/>
                </a:lnTo>
                <a:lnTo>
                  <a:pt x="21" y="109"/>
                </a:lnTo>
                <a:lnTo>
                  <a:pt x="17" y="115"/>
                </a:lnTo>
                <a:lnTo>
                  <a:pt x="15" y="120"/>
                </a:lnTo>
                <a:lnTo>
                  <a:pt x="13" y="126"/>
                </a:lnTo>
                <a:lnTo>
                  <a:pt x="9" y="134"/>
                </a:lnTo>
                <a:lnTo>
                  <a:pt x="7" y="141"/>
                </a:lnTo>
                <a:lnTo>
                  <a:pt x="4" y="147"/>
                </a:lnTo>
                <a:lnTo>
                  <a:pt x="4" y="154"/>
                </a:lnTo>
                <a:lnTo>
                  <a:pt x="0" y="162"/>
                </a:lnTo>
                <a:lnTo>
                  <a:pt x="0" y="172"/>
                </a:lnTo>
                <a:lnTo>
                  <a:pt x="21" y="168"/>
                </a:lnTo>
                <a:lnTo>
                  <a:pt x="21" y="168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AutoShape 484"/>
          <xdr:cNvSpPr>
            <a:spLocks/>
          </xdr:cNvSpPr>
        </xdr:nvSpPr>
        <xdr:spPr>
          <a:xfrm rot="1225406">
            <a:off x="3131" y="1639"/>
            <a:ext cx="38" cy="42"/>
          </a:xfrm>
          <a:custGeom>
            <a:pathLst>
              <a:path h="262" w="291">
                <a:moveTo>
                  <a:pt x="291" y="5"/>
                </a:moveTo>
                <a:lnTo>
                  <a:pt x="287" y="5"/>
                </a:lnTo>
                <a:lnTo>
                  <a:pt x="283" y="11"/>
                </a:lnTo>
                <a:lnTo>
                  <a:pt x="275" y="17"/>
                </a:lnTo>
                <a:lnTo>
                  <a:pt x="268" y="28"/>
                </a:lnTo>
                <a:lnTo>
                  <a:pt x="262" y="34"/>
                </a:lnTo>
                <a:lnTo>
                  <a:pt x="258" y="41"/>
                </a:lnTo>
                <a:lnTo>
                  <a:pt x="255" y="49"/>
                </a:lnTo>
                <a:lnTo>
                  <a:pt x="251" y="60"/>
                </a:lnTo>
                <a:lnTo>
                  <a:pt x="245" y="70"/>
                </a:lnTo>
                <a:lnTo>
                  <a:pt x="243" y="81"/>
                </a:lnTo>
                <a:lnTo>
                  <a:pt x="239" y="85"/>
                </a:lnTo>
                <a:lnTo>
                  <a:pt x="239" y="93"/>
                </a:lnTo>
                <a:lnTo>
                  <a:pt x="237" y="98"/>
                </a:lnTo>
                <a:lnTo>
                  <a:pt x="237" y="106"/>
                </a:lnTo>
                <a:lnTo>
                  <a:pt x="234" y="112"/>
                </a:lnTo>
                <a:lnTo>
                  <a:pt x="232" y="118"/>
                </a:lnTo>
                <a:lnTo>
                  <a:pt x="230" y="125"/>
                </a:lnTo>
                <a:lnTo>
                  <a:pt x="228" y="131"/>
                </a:lnTo>
                <a:lnTo>
                  <a:pt x="224" y="138"/>
                </a:lnTo>
                <a:lnTo>
                  <a:pt x="222" y="144"/>
                </a:lnTo>
                <a:lnTo>
                  <a:pt x="218" y="152"/>
                </a:lnTo>
                <a:lnTo>
                  <a:pt x="217" y="159"/>
                </a:lnTo>
                <a:lnTo>
                  <a:pt x="213" y="165"/>
                </a:lnTo>
                <a:lnTo>
                  <a:pt x="209" y="171"/>
                </a:lnTo>
                <a:lnTo>
                  <a:pt x="205" y="178"/>
                </a:lnTo>
                <a:lnTo>
                  <a:pt x="201" y="184"/>
                </a:lnTo>
                <a:lnTo>
                  <a:pt x="198" y="190"/>
                </a:lnTo>
                <a:lnTo>
                  <a:pt x="192" y="197"/>
                </a:lnTo>
                <a:lnTo>
                  <a:pt x="188" y="203"/>
                </a:lnTo>
                <a:lnTo>
                  <a:pt x="184" y="211"/>
                </a:lnTo>
                <a:lnTo>
                  <a:pt x="173" y="220"/>
                </a:lnTo>
                <a:lnTo>
                  <a:pt x="161" y="232"/>
                </a:lnTo>
                <a:lnTo>
                  <a:pt x="154" y="237"/>
                </a:lnTo>
                <a:lnTo>
                  <a:pt x="148" y="241"/>
                </a:lnTo>
                <a:lnTo>
                  <a:pt x="141" y="245"/>
                </a:lnTo>
                <a:lnTo>
                  <a:pt x="135" y="249"/>
                </a:lnTo>
                <a:lnTo>
                  <a:pt x="127" y="251"/>
                </a:lnTo>
                <a:lnTo>
                  <a:pt x="120" y="254"/>
                </a:lnTo>
                <a:lnTo>
                  <a:pt x="112" y="256"/>
                </a:lnTo>
                <a:lnTo>
                  <a:pt x="104" y="258"/>
                </a:lnTo>
                <a:lnTo>
                  <a:pt x="95" y="258"/>
                </a:lnTo>
                <a:lnTo>
                  <a:pt x="87" y="260"/>
                </a:lnTo>
                <a:lnTo>
                  <a:pt x="78" y="260"/>
                </a:lnTo>
                <a:lnTo>
                  <a:pt x="70" y="262"/>
                </a:lnTo>
                <a:lnTo>
                  <a:pt x="59" y="260"/>
                </a:lnTo>
                <a:lnTo>
                  <a:pt x="51" y="258"/>
                </a:lnTo>
                <a:lnTo>
                  <a:pt x="44" y="258"/>
                </a:lnTo>
                <a:lnTo>
                  <a:pt x="38" y="258"/>
                </a:lnTo>
                <a:lnTo>
                  <a:pt x="30" y="256"/>
                </a:lnTo>
                <a:lnTo>
                  <a:pt x="25" y="256"/>
                </a:lnTo>
                <a:lnTo>
                  <a:pt x="19" y="256"/>
                </a:lnTo>
                <a:lnTo>
                  <a:pt x="15" y="256"/>
                </a:lnTo>
                <a:lnTo>
                  <a:pt x="7" y="253"/>
                </a:lnTo>
                <a:lnTo>
                  <a:pt x="4" y="253"/>
                </a:lnTo>
                <a:lnTo>
                  <a:pt x="0" y="251"/>
                </a:lnTo>
                <a:lnTo>
                  <a:pt x="2" y="251"/>
                </a:lnTo>
                <a:lnTo>
                  <a:pt x="2" y="249"/>
                </a:lnTo>
                <a:lnTo>
                  <a:pt x="4" y="249"/>
                </a:lnTo>
                <a:lnTo>
                  <a:pt x="9" y="245"/>
                </a:lnTo>
                <a:lnTo>
                  <a:pt x="17" y="245"/>
                </a:lnTo>
                <a:lnTo>
                  <a:pt x="23" y="245"/>
                </a:lnTo>
                <a:lnTo>
                  <a:pt x="34" y="243"/>
                </a:lnTo>
                <a:lnTo>
                  <a:pt x="40" y="243"/>
                </a:lnTo>
                <a:lnTo>
                  <a:pt x="45" y="243"/>
                </a:lnTo>
                <a:lnTo>
                  <a:pt x="51" y="243"/>
                </a:lnTo>
                <a:lnTo>
                  <a:pt x="59" y="243"/>
                </a:lnTo>
                <a:lnTo>
                  <a:pt x="70" y="241"/>
                </a:lnTo>
                <a:lnTo>
                  <a:pt x="82" y="239"/>
                </a:lnTo>
                <a:lnTo>
                  <a:pt x="93" y="237"/>
                </a:lnTo>
                <a:lnTo>
                  <a:pt x="106" y="233"/>
                </a:lnTo>
                <a:lnTo>
                  <a:pt x="116" y="228"/>
                </a:lnTo>
                <a:lnTo>
                  <a:pt x="125" y="222"/>
                </a:lnTo>
                <a:lnTo>
                  <a:pt x="137" y="214"/>
                </a:lnTo>
                <a:lnTo>
                  <a:pt x="146" y="209"/>
                </a:lnTo>
                <a:lnTo>
                  <a:pt x="154" y="201"/>
                </a:lnTo>
                <a:lnTo>
                  <a:pt x="163" y="192"/>
                </a:lnTo>
                <a:lnTo>
                  <a:pt x="171" y="184"/>
                </a:lnTo>
                <a:lnTo>
                  <a:pt x="177" y="175"/>
                </a:lnTo>
                <a:lnTo>
                  <a:pt x="182" y="165"/>
                </a:lnTo>
                <a:lnTo>
                  <a:pt x="188" y="156"/>
                </a:lnTo>
                <a:lnTo>
                  <a:pt x="190" y="144"/>
                </a:lnTo>
                <a:lnTo>
                  <a:pt x="194" y="137"/>
                </a:lnTo>
                <a:lnTo>
                  <a:pt x="196" y="125"/>
                </a:lnTo>
                <a:lnTo>
                  <a:pt x="198" y="114"/>
                </a:lnTo>
                <a:lnTo>
                  <a:pt x="201" y="102"/>
                </a:lnTo>
                <a:lnTo>
                  <a:pt x="203" y="93"/>
                </a:lnTo>
                <a:lnTo>
                  <a:pt x="207" y="83"/>
                </a:lnTo>
                <a:lnTo>
                  <a:pt x="211" y="72"/>
                </a:lnTo>
                <a:lnTo>
                  <a:pt x="215" y="64"/>
                </a:lnTo>
                <a:lnTo>
                  <a:pt x="218" y="55"/>
                </a:lnTo>
                <a:lnTo>
                  <a:pt x="222" y="43"/>
                </a:lnTo>
                <a:lnTo>
                  <a:pt x="226" y="36"/>
                </a:lnTo>
                <a:lnTo>
                  <a:pt x="230" y="28"/>
                </a:lnTo>
                <a:lnTo>
                  <a:pt x="236" y="22"/>
                </a:lnTo>
                <a:lnTo>
                  <a:pt x="239" y="15"/>
                </a:lnTo>
                <a:lnTo>
                  <a:pt x="245" y="7"/>
                </a:lnTo>
                <a:lnTo>
                  <a:pt x="251" y="3"/>
                </a:lnTo>
                <a:lnTo>
                  <a:pt x="256" y="0"/>
                </a:lnTo>
                <a:lnTo>
                  <a:pt x="291" y="5"/>
                </a:lnTo>
                <a:lnTo>
                  <a:pt x="291" y="5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485"/>
          <xdr:cNvSpPr>
            <a:spLocks/>
          </xdr:cNvSpPr>
        </xdr:nvSpPr>
        <xdr:spPr>
          <a:xfrm rot="1225406">
            <a:off x="3185" y="1606"/>
            <a:ext cx="68" cy="53"/>
          </a:xfrm>
          <a:custGeom>
            <a:pathLst>
              <a:path h="341" w="517">
                <a:moveTo>
                  <a:pt x="38" y="316"/>
                </a:moveTo>
                <a:lnTo>
                  <a:pt x="38" y="314"/>
                </a:lnTo>
                <a:lnTo>
                  <a:pt x="40" y="312"/>
                </a:lnTo>
                <a:lnTo>
                  <a:pt x="45" y="308"/>
                </a:lnTo>
                <a:lnTo>
                  <a:pt x="53" y="304"/>
                </a:lnTo>
                <a:lnTo>
                  <a:pt x="59" y="302"/>
                </a:lnTo>
                <a:lnTo>
                  <a:pt x="65" y="301"/>
                </a:lnTo>
                <a:lnTo>
                  <a:pt x="72" y="299"/>
                </a:lnTo>
                <a:lnTo>
                  <a:pt x="82" y="301"/>
                </a:lnTo>
                <a:lnTo>
                  <a:pt x="91" y="301"/>
                </a:lnTo>
                <a:lnTo>
                  <a:pt x="103" y="302"/>
                </a:lnTo>
                <a:lnTo>
                  <a:pt x="108" y="304"/>
                </a:lnTo>
                <a:lnTo>
                  <a:pt x="116" y="306"/>
                </a:lnTo>
                <a:lnTo>
                  <a:pt x="123" y="308"/>
                </a:lnTo>
                <a:lnTo>
                  <a:pt x="131" y="310"/>
                </a:lnTo>
                <a:lnTo>
                  <a:pt x="137" y="312"/>
                </a:lnTo>
                <a:lnTo>
                  <a:pt x="144" y="314"/>
                </a:lnTo>
                <a:lnTo>
                  <a:pt x="150" y="316"/>
                </a:lnTo>
                <a:lnTo>
                  <a:pt x="158" y="320"/>
                </a:lnTo>
                <a:lnTo>
                  <a:pt x="169" y="323"/>
                </a:lnTo>
                <a:lnTo>
                  <a:pt x="180" y="327"/>
                </a:lnTo>
                <a:lnTo>
                  <a:pt x="192" y="331"/>
                </a:lnTo>
                <a:lnTo>
                  <a:pt x="201" y="335"/>
                </a:lnTo>
                <a:lnTo>
                  <a:pt x="211" y="337"/>
                </a:lnTo>
                <a:lnTo>
                  <a:pt x="222" y="341"/>
                </a:lnTo>
                <a:lnTo>
                  <a:pt x="232" y="341"/>
                </a:lnTo>
                <a:lnTo>
                  <a:pt x="241" y="341"/>
                </a:lnTo>
                <a:lnTo>
                  <a:pt x="253" y="341"/>
                </a:lnTo>
                <a:lnTo>
                  <a:pt x="264" y="339"/>
                </a:lnTo>
                <a:lnTo>
                  <a:pt x="270" y="337"/>
                </a:lnTo>
                <a:lnTo>
                  <a:pt x="275" y="335"/>
                </a:lnTo>
                <a:lnTo>
                  <a:pt x="281" y="333"/>
                </a:lnTo>
                <a:lnTo>
                  <a:pt x="289" y="331"/>
                </a:lnTo>
                <a:lnTo>
                  <a:pt x="294" y="327"/>
                </a:lnTo>
                <a:lnTo>
                  <a:pt x="300" y="325"/>
                </a:lnTo>
                <a:lnTo>
                  <a:pt x="310" y="321"/>
                </a:lnTo>
                <a:lnTo>
                  <a:pt x="317" y="318"/>
                </a:lnTo>
                <a:lnTo>
                  <a:pt x="323" y="314"/>
                </a:lnTo>
                <a:lnTo>
                  <a:pt x="331" y="308"/>
                </a:lnTo>
                <a:lnTo>
                  <a:pt x="338" y="304"/>
                </a:lnTo>
                <a:lnTo>
                  <a:pt x="346" y="302"/>
                </a:lnTo>
                <a:lnTo>
                  <a:pt x="352" y="299"/>
                </a:lnTo>
                <a:lnTo>
                  <a:pt x="359" y="297"/>
                </a:lnTo>
                <a:lnTo>
                  <a:pt x="365" y="293"/>
                </a:lnTo>
                <a:lnTo>
                  <a:pt x="372" y="291"/>
                </a:lnTo>
                <a:lnTo>
                  <a:pt x="382" y="285"/>
                </a:lnTo>
                <a:lnTo>
                  <a:pt x="393" y="282"/>
                </a:lnTo>
                <a:lnTo>
                  <a:pt x="403" y="278"/>
                </a:lnTo>
                <a:lnTo>
                  <a:pt x="412" y="272"/>
                </a:lnTo>
                <a:lnTo>
                  <a:pt x="420" y="266"/>
                </a:lnTo>
                <a:lnTo>
                  <a:pt x="426" y="259"/>
                </a:lnTo>
                <a:lnTo>
                  <a:pt x="431" y="251"/>
                </a:lnTo>
                <a:lnTo>
                  <a:pt x="437" y="244"/>
                </a:lnTo>
                <a:lnTo>
                  <a:pt x="437" y="238"/>
                </a:lnTo>
                <a:lnTo>
                  <a:pt x="439" y="232"/>
                </a:lnTo>
                <a:lnTo>
                  <a:pt x="439" y="225"/>
                </a:lnTo>
                <a:lnTo>
                  <a:pt x="443" y="219"/>
                </a:lnTo>
                <a:lnTo>
                  <a:pt x="443" y="211"/>
                </a:lnTo>
                <a:lnTo>
                  <a:pt x="443" y="206"/>
                </a:lnTo>
                <a:lnTo>
                  <a:pt x="443" y="196"/>
                </a:lnTo>
                <a:lnTo>
                  <a:pt x="445" y="190"/>
                </a:lnTo>
                <a:lnTo>
                  <a:pt x="443" y="179"/>
                </a:lnTo>
                <a:lnTo>
                  <a:pt x="443" y="171"/>
                </a:lnTo>
                <a:lnTo>
                  <a:pt x="445" y="162"/>
                </a:lnTo>
                <a:lnTo>
                  <a:pt x="445" y="154"/>
                </a:lnTo>
                <a:lnTo>
                  <a:pt x="445" y="145"/>
                </a:lnTo>
                <a:lnTo>
                  <a:pt x="448" y="137"/>
                </a:lnTo>
                <a:lnTo>
                  <a:pt x="450" y="129"/>
                </a:lnTo>
                <a:lnTo>
                  <a:pt x="454" y="122"/>
                </a:lnTo>
                <a:lnTo>
                  <a:pt x="456" y="112"/>
                </a:lnTo>
                <a:lnTo>
                  <a:pt x="458" y="105"/>
                </a:lnTo>
                <a:lnTo>
                  <a:pt x="462" y="99"/>
                </a:lnTo>
                <a:lnTo>
                  <a:pt x="464" y="91"/>
                </a:lnTo>
                <a:lnTo>
                  <a:pt x="467" y="84"/>
                </a:lnTo>
                <a:lnTo>
                  <a:pt x="471" y="78"/>
                </a:lnTo>
                <a:lnTo>
                  <a:pt x="475" y="72"/>
                </a:lnTo>
                <a:lnTo>
                  <a:pt x="479" y="67"/>
                </a:lnTo>
                <a:lnTo>
                  <a:pt x="485" y="53"/>
                </a:lnTo>
                <a:lnTo>
                  <a:pt x="492" y="44"/>
                </a:lnTo>
                <a:lnTo>
                  <a:pt x="498" y="34"/>
                </a:lnTo>
                <a:lnTo>
                  <a:pt x="504" y="29"/>
                </a:lnTo>
                <a:lnTo>
                  <a:pt x="507" y="21"/>
                </a:lnTo>
                <a:lnTo>
                  <a:pt x="511" y="17"/>
                </a:lnTo>
                <a:lnTo>
                  <a:pt x="515" y="15"/>
                </a:lnTo>
                <a:lnTo>
                  <a:pt x="517" y="15"/>
                </a:lnTo>
                <a:lnTo>
                  <a:pt x="500" y="0"/>
                </a:lnTo>
                <a:lnTo>
                  <a:pt x="498" y="2"/>
                </a:lnTo>
                <a:lnTo>
                  <a:pt x="490" y="10"/>
                </a:lnTo>
                <a:lnTo>
                  <a:pt x="485" y="15"/>
                </a:lnTo>
                <a:lnTo>
                  <a:pt x="481" y="23"/>
                </a:lnTo>
                <a:lnTo>
                  <a:pt x="475" y="29"/>
                </a:lnTo>
                <a:lnTo>
                  <a:pt x="469" y="40"/>
                </a:lnTo>
                <a:lnTo>
                  <a:pt x="462" y="48"/>
                </a:lnTo>
                <a:lnTo>
                  <a:pt x="456" y="57"/>
                </a:lnTo>
                <a:lnTo>
                  <a:pt x="448" y="69"/>
                </a:lnTo>
                <a:lnTo>
                  <a:pt x="445" y="80"/>
                </a:lnTo>
                <a:lnTo>
                  <a:pt x="437" y="90"/>
                </a:lnTo>
                <a:lnTo>
                  <a:pt x="433" y="101"/>
                </a:lnTo>
                <a:lnTo>
                  <a:pt x="429" y="112"/>
                </a:lnTo>
                <a:lnTo>
                  <a:pt x="428" y="124"/>
                </a:lnTo>
                <a:lnTo>
                  <a:pt x="424" y="135"/>
                </a:lnTo>
                <a:lnTo>
                  <a:pt x="424" y="147"/>
                </a:lnTo>
                <a:lnTo>
                  <a:pt x="422" y="156"/>
                </a:lnTo>
                <a:lnTo>
                  <a:pt x="422" y="167"/>
                </a:lnTo>
                <a:lnTo>
                  <a:pt x="420" y="177"/>
                </a:lnTo>
                <a:lnTo>
                  <a:pt x="420" y="186"/>
                </a:lnTo>
                <a:lnTo>
                  <a:pt x="420" y="196"/>
                </a:lnTo>
                <a:lnTo>
                  <a:pt x="420" y="206"/>
                </a:lnTo>
                <a:lnTo>
                  <a:pt x="418" y="213"/>
                </a:lnTo>
                <a:lnTo>
                  <a:pt x="416" y="221"/>
                </a:lnTo>
                <a:lnTo>
                  <a:pt x="414" y="228"/>
                </a:lnTo>
                <a:lnTo>
                  <a:pt x="412" y="236"/>
                </a:lnTo>
                <a:lnTo>
                  <a:pt x="409" y="242"/>
                </a:lnTo>
                <a:lnTo>
                  <a:pt x="403" y="247"/>
                </a:lnTo>
                <a:lnTo>
                  <a:pt x="397" y="251"/>
                </a:lnTo>
                <a:lnTo>
                  <a:pt x="391" y="257"/>
                </a:lnTo>
                <a:lnTo>
                  <a:pt x="384" y="261"/>
                </a:lnTo>
                <a:lnTo>
                  <a:pt x="372" y="264"/>
                </a:lnTo>
                <a:lnTo>
                  <a:pt x="361" y="268"/>
                </a:lnTo>
                <a:lnTo>
                  <a:pt x="352" y="274"/>
                </a:lnTo>
                <a:lnTo>
                  <a:pt x="346" y="278"/>
                </a:lnTo>
                <a:lnTo>
                  <a:pt x="340" y="280"/>
                </a:lnTo>
                <a:lnTo>
                  <a:pt x="333" y="282"/>
                </a:lnTo>
                <a:lnTo>
                  <a:pt x="327" y="285"/>
                </a:lnTo>
                <a:lnTo>
                  <a:pt x="321" y="287"/>
                </a:lnTo>
                <a:lnTo>
                  <a:pt x="315" y="289"/>
                </a:lnTo>
                <a:lnTo>
                  <a:pt x="308" y="291"/>
                </a:lnTo>
                <a:lnTo>
                  <a:pt x="302" y="295"/>
                </a:lnTo>
                <a:lnTo>
                  <a:pt x="294" y="297"/>
                </a:lnTo>
                <a:lnTo>
                  <a:pt x="289" y="299"/>
                </a:lnTo>
                <a:lnTo>
                  <a:pt x="281" y="299"/>
                </a:lnTo>
                <a:lnTo>
                  <a:pt x="275" y="302"/>
                </a:lnTo>
                <a:lnTo>
                  <a:pt x="264" y="304"/>
                </a:lnTo>
                <a:lnTo>
                  <a:pt x="253" y="308"/>
                </a:lnTo>
                <a:lnTo>
                  <a:pt x="241" y="310"/>
                </a:lnTo>
                <a:lnTo>
                  <a:pt x="234" y="312"/>
                </a:lnTo>
                <a:lnTo>
                  <a:pt x="226" y="312"/>
                </a:lnTo>
                <a:lnTo>
                  <a:pt x="220" y="314"/>
                </a:lnTo>
                <a:lnTo>
                  <a:pt x="213" y="310"/>
                </a:lnTo>
                <a:lnTo>
                  <a:pt x="205" y="308"/>
                </a:lnTo>
                <a:lnTo>
                  <a:pt x="198" y="304"/>
                </a:lnTo>
                <a:lnTo>
                  <a:pt x="190" y="302"/>
                </a:lnTo>
                <a:lnTo>
                  <a:pt x="179" y="297"/>
                </a:lnTo>
                <a:lnTo>
                  <a:pt x="169" y="293"/>
                </a:lnTo>
                <a:lnTo>
                  <a:pt x="158" y="291"/>
                </a:lnTo>
                <a:lnTo>
                  <a:pt x="146" y="287"/>
                </a:lnTo>
                <a:lnTo>
                  <a:pt x="139" y="285"/>
                </a:lnTo>
                <a:lnTo>
                  <a:pt x="131" y="283"/>
                </a:lnTo>
                <a:lnTo>
                  <a:pt x="123" y="282"/>
                </a:lnTo>
                <a:lnTo>
                  <a:pt x="118" y="282"/>
                </a:lnTo>
                <a:lnTo>
                  <a:pt x="108" y="282"/>
                </a:lnTo>
                <a:lnTo>
                  <a:pt x="101" y="282"/>
                </a:lnTo>
                <a:lnTo>
                  <a:pt x="91" y="282"/>
                </a:lnTo>
                <a:lnTo>
                  <a:pt x="84" y="283"/>
                </a:lnTo>
                <a:lnTo>
                  <a:pt x="72" y="283"/>
                </a:lnTo>
                <a:lnTo>
                  <a:pt x="65" y="283"/>
                </a:lnTo>
                <a:lnTo>
                  <a:pt x="53" y="285"/>
                </a:lnTo>
                <a:lnTo>
                  <a:pt x="45" y="287"/>
                </a:lnTo>
                <a:lnTo>
                  <a:pt x="34" y="291"/>
                </a:lnTo>
                <a:lnTo>
                  <a:pt x="23" y="293"/>
                </a:lnTo>
                <a:lnTo>
                  <a:pt x="11" y="297"/>
                </a:lnTo>
                <a:lnTo>
                  <a:pt x="0" y="302"/>
                </a:lnTo>
                <a:lnTo>
                  <a:pt x="38" y="316"/>
                </a:lnTo>
                <a:lnTo>
                  <a:pt x="38" y="316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486"/>
          <xdr:cNvSpPr>
            <a:spLocks/>
          </xdr:cNvSpPr>
        </xdr:nvSpPr>
        <xdr:spPr>
          <a:xfrm rot="1225406">
            <a:off x="3239" y="1563"/>
            <a:ext cx="58" cy="43"/>
          </a:xfrm>
          <a:custGeom>
            <a:pathLst>
              <a:path h="276" w="443">
                <a:moveTo>
                  <a:pt x="362" y="177"/>
                </a:moveTo>
                <a:lnTo>
                  <a:pt x="362" y="173"/>
                </a:lnTo>
                <a:lnTo>
                  <a:pt x="360" y="167"/>
                </a:lnTo>
                <a:lnTo>
                  <a:pt x="356" y="160"/>
                </a:lnTo>
                <a:lnTo>
                  <a:pt x="354" y="152"/>
                </a:lnTo>
                <a:lnTo>
                  <a:pt x="350" y="142"/>
                </a:lnTo>
                <a:lnTo>
                  <a:pt x="346" y="131"/>
                </a:lnTo>
                <a:lnTo>
                  <a:pt x="343" y="120"/>
                </a:lnTo>
                <a:lnTo>
                  <a:pt x="337" y="110"/>
                </a:lnTo>
                <a:lnTo>
                  <a:pt x="331" y="99"/>
                </a:lnTo>
                <a:lnTo>
                  <a:pt x="325" y="87"/>
                </a:lnTo>
                <a:lnTo>
                  <a:pt x="320" y="78"/>
                </a:lnTo>
                <a:lnTo>
                  <a:pt x="314" y="68"/>
                </a:lnTo>
                <a:lnTo>
                  <a:pt x="308" y="59"/>
                </a:lnTo>
                <a:lnTo>
                  <a:pt x="303" y="53"/>
                </a:lnTo>
                <a:lnTo>
                  <a:pt x="297" y="46"/>
                </a:lnTo>
                <a:lnTo>
                  <a:pt x="293" y="44"/>
                </a:lnTo>
                <a:lnTo>
                  <a:pt x="284" y="38"/>
                </a:lnTo>
                <a:lnTo>
                  <a:pt x="274" y="36"/>
                </a:lnTo>
                <a:lnTo>
                  <a:pt x="265" y="36"/>
                </a:lnTo>
                <a:lnTo>
                  <a:pt x="259" y="40"/>
                </a:lnTo>
                <a:lnTo>
                  <a:pt x="249" y="42"/>
                </a:lnTo>
                <a:lnTo>
                  <a:pt x="242" y="44"/>
                </a:lnTo>
                <a:lnTo>
                  <a:pt x="236" y="44"/>
                </a:lnTo>
                <a:lnTo>
                  <a:pt x="232" y="44"/>
                </a:lnTo>
                <a:lnTo>
                  <a:pt x="227" y="40"/>
                </a:lnTo>
                <a:lnTo>
                  <a:pt x="221" y="36"/>
                </a:lnTo>
                <a:lnTo>
                  <a:pt x="215" y="32"/>
                </a:lnTo>
                <a:lnTo>
                  <a:pt x="209" y="30"/>
                </a:lnTo>
                <a:lnTo>
                  <a:pt x="200" y="28"/>
                </a:lnTo>
                <a:lnTo>
                  <a:pt x="194" y="25"/>
                </a:lnTo>
                <a:lnTo>
                  <a:pt x="187" y="21"/>
                </a:lnTo>
                <a:lnTo>
                  <a:pt x="181" y="17"/>
                </a:lnTo>
                <a:lnTo>
                  <a:pt x="173" y="13"/>
                </a:lnTo>
                <a:lnTo>
                  <a:pt x="166" y="9"/>
                </a:lnTo>
                <a:lnTo>
                  <a:pt x="160" y="6"/>
                </a:lnTo>
                <a:lnTo>
                  <a:pt x="154" y="4"/>
                </a:lnTo>
                <a:lnTo>
                  <a:pt x="147" y="0"/>
                </a:lnTo>
                <a:lnTo>
                  <a:pt x="145" y="0"/>
                </a:lnTo>
                <a:lnTo>
                  <a:pt x="143" y="0"/>
                </a:lnTo>
                <a:lnTo>
                  <a:pt x="143" y="7"/>
                </a:lnTo>
                <a:lnTo>
                  <a:pt x="139" y="15"/>
                </a:lnTo>
                <a:lnTo>
                  <a:pt x="137" y="25"/>
                </a:lnTo>
                <a:lnTo>
                  <a:pt x="133" y="34"/>
                </a:lnTo>
                <a:lnTo>
                  <a:pt x="132" y="44"/>
                </a:lnTo>
                <a:lnTo>
                  <a:pt x="128" y="49"/>
                </a:lnTo>
                <a:lnTo>
                  <a:pt x="126" y="53"/>
                </a:lnTo>
                <a:lnTo>
                  <a:pt x="118" y="53"/>
                </a:lnTo>
                <a:lnTo>
                  <a:pt x="109" y="53"/>
                </a:lnTo>
                <a:lnTo>
                  <a:pt x="97" y="55"/>
                </a:lnTo>
                <a:lnTo>
                  <a:pt x="88" y="57"/>
                </a:lnTo>
                <a:lnTo>
                  <a:pt x="75" y="59"/>
                </a:lnTo>
                <a:lnTo>
                  <a:pt x="65" y="61"/>
                </a:lnTo>
                <a:lnTo>
                  <a:pt x="59" y="61"/>
                </a:lnTo>
                <a:lnTo>
                  <a:pt x="57" y="63"/>
                </a:lnTo>
                <a:lnTo>
                  <a:pt x="56" y="65"/>
                </a:lnTo>
                <a:lnTo>
                  <a:pt x="50" y="72"/>
                </a:lnTo>
                <a:lnTo>
                  <a:pt x="42" y="80"/>
                </a:lnTo>
                <a:lnTo>
                  <a:pt x="36" y="84"/>
                </a:lnTo>
                <a:lnTo>
                  <a:pt x="31" y="84"/>
                </a:lnTo>
                <a:lnTo>
                  <a:pt x="27" y="85"/>
                </a:lnTo>
                <a:lnTo>
                  <a:pt x="19" y="89"/>
                </a:lnTo>
                <a:lnTo>
                  <a:pt x="16" y="95"/>
                </a:lnTo>
                <a:lnTo>
                  <a:pt x="4" y="103"/>
                </a:lnTo>
                <a:lnTo>
                  <a:pt x="0" y="106"/>
                </a:lnTo>
                <a:lnTo>
                  <a:pt x="63" y="139"/>
                </a:lnTo>
                <a:lnTo>
                  <a:pt x="59" y="139"/>
                </a:lnTo>
                <a:lnTo>
                  <a:pt x="54" y="142"/>
                </a:lnTo>
                <a:lnTo>
                  <a:pt x="48" y="148"/>
                </a:lnTo>
                <a:lnTo>
                  <a:pt x="40" y="154"/>
                </a:lnTo>
                <a:lnTo>
                  <a:pt x="35" y="160"/>
                </a:lnTo>
                <a:lnTo>
                  <a:pt x="29" y="163"/>
                </a:lnTo>
                <a:lnTo>
                  <a:pt x="27" y="167"/>
                </a:lnTo>
                <a:lnTo>
                  <a:pt x="31" y="171"/>
                </a:lnTo>
                <a:lnTo>
                  <a:pt x="33" y="171"/>
                </a:lnTo>
                <a:lnTo>
                  <a:pt x="38" y="171"/>
                </a:lnTo>
                <a:lnTo>
                  <a:pt x="44" y="173"/>
                </a:lnTo>
                <a:lnTo>
                  <a:pt x="54" y="173"/>
                </a:lnTo>
                <a:lnTo>
                  <a:pt x="61" y="173"/>
                </a:lnTo>
                <a:lnTo>
                  <a:pt x="71" y="175"/>
                </a:lnTo>
                <a:lnTo>
                  <a:pt x="82" y="175"/>
                </a:lnTo>
                <a:lnTo>
                  <a:pt x="94" y="179"/>
                </a:lnTo>
                <a:lnTo>
                  <a:pt x="103" y="179"/>
                </a:lnTo>
                <a:lnTo>
                  <a:pt x="113" y="181"/>
                </a:lnTo>
                <a:lnTo>
                  <a:pt x="122" y="181"/>
                </a:lnTo>
                <a:lnTo>
                  <a:pt x="132" y="184"/>
                </a:lnTo>
                <a:lnTo>
                  <a:pt x="137" y="184"/>
                </a:lnTo>
                <a:lnTo>
                  <a:pt x="141" y="186"/>
                </a:lnTo>
                <a:lnTo>
                  <a:pt x="145" y="188"/>
                </a:lnTo>
                <a:lnTo>
                  <a:pt x="145" y="190"/>
                </a:lnTo>
                <a:lnTo>
                  <a:pt x="139" y="198"/>
                </a:lnTo>
                <a:lnTo>
                  <a:pt x="133" y="207"/>
                </a:lnTo>
                <a:lnTo>
                  <a:pt x="132" y="215"/>
                </a:lnTo>
                <a:lnTo>
                  <a:pt x="137" y="219"/>
                </a:lnTo>
                <a:lnTo>
                  <a:pt x="143" y="219"/>
                </a:lnTo>
                <a:lnTo>
                  <a:pt x="149" y="219"/>
                </a:lnTo>
                <a:lnTo>
                  <a:pt x="156" y="219"/>
                </a:lnTo>
                <a:lnTo>
                  <a:pt x="166" y="219"/>
                </a:lnTo>
                <a:lnTo>
                  <a:pt x="170" y="219"/>
                </a:lnTo>
                <a:lnTo>
                  <a:pt x="175" y="219"/>
                </a:lnTo>
                <a:lnTo>
                  <a:pt x="179" y="219"/>
                </a:lnTo>
                <a:lnTo>
                  <a:pt x="181" y="219"/>
                </a:lnTo>
                <a:lnTo>
                  <a:pt x="179" y="241"/>
                </a:lnTo>
                <a:lnTo>
                  <a:pt x="242" y="232"/>
                </a:lnTo>
                <a:lnTo>
                  <a:pt x="265" y="258"/>
                </a:lnTo>
                <a:lnTo>
                  <a:pt x="346" y="209"/>
                </a:lnTo>
                <a:lnTo>
                  <a:pt x="343" y="205"/>
                </a:lnTo>
                <a:lnTo>
                  <a:pt x="337" y="201"/>
                </a:lnTo>
                <a:lnTo>
                  <a:pt x="327" y="194"/>
                </a:lnTo>
                <a:lnTo>
                  <a:pt x="318" y="186"/>
                </a:lnTo>
                <a:lnTo>
                  <a:pt x="310" y="181"/>
                </a:lnTo>
                <a:lnTo>
                  <a:pt x="303" y="175"/>
                </a:lnTo>
                <a:lnTo>
                  <a:pt x="295" y="169"/>
                </a:lnTo>
                <a:lnTo>
                  <a:pt x="289" y="165"/>
                </a:lnTo>
                <a:lnTo>
                  <a:pt x="280" y="160"/>
                </a:lnTo>
                <a:lnTo>
                  <a:pt x="272" y="156"/>
                </a:lnTo>
                <a:lnTo>
                  <a:pt x="265" y="150"/>
                </a:lnTo>
                <a:lnTo>
                  <a:pt x="257" y="146"/>
                </a:lnTo>
                <a:lnTo>
                  <a:pt x="251" y="142"/>
                </a:lnTo>
                <a:lnTo>
                  <a:pt x="246" y="141"/>
                </a:lnTo>
                <a:lnTo>
                  <a:pt x="240" y="139"/>
                </a:lnTo>
                <a:lnTo>
                  <a:pt x="234" y="137"/>
                </a:lnTo>
                <a:lnTo>
                  <a:pt x="227" y="133"/>
                </a:lnTo>
                <a:lnTo>
                  <a:pt x="221" y="133"/>
                </a:lnTo>
                <a:lnTo>
                  <a:pt x="213" y="131"/>
                </a:lnTo>
                <a:lnTo>
                  <a:pt x="208" y="131"/>
                </a:lnTo>
                <a:lnTo>
                  <a:pt x="200" y="127"/>
                </a:lnTo>
                <a:lnTo>
                  <a:pt x="192" y="127"/>
                </a:lnTo>
                <a:lnTo>
                  <a:pt x="185" y="125"/>
                </a:lnTo>
                <a:lnTo>
                  <a:pt x="179" y="125"/>
                </a:lnTo>
                <a:lnTo>
                  <a:pt x="170" y="125"/>
                </a:lnTo>
                <a:lnTo>
                  <a:pt x="162" y="123"/>
                </a:lnTo>
                <a:lnTo>
                  <a:pt x="156" y="122"/>
                </a:lnTo>
                <a:lnTo>
                  <a:pt x="149" y="122"/>
                </a:lnTo>
                <a:lnTo>
                  <a:pt x="141" y="122"/>
                </a:lnTo>
                <a:lnTo>
                  <a:pt x="133" y="120"/>
                </a:lnTo>
                <a:lnTo>
                  <a:pt x="128" y="120"/>
                </a:lnTo>
                <a:lnTo>
                  <a:pt x="120" y="120"/>
                </a:lnTo>
                <a:lnTo>
                  <a:pt x="109" y="118"/>
                </a:lnTo>
                <a:lnTo>
                  <a:pt x="99" y="118"/>
                </a:lnTo>
                <a:lnTo>
                  <a:pt x="90" y="116"/>
                </a:lnTo>
                <a:lnTo>
                  <a:pt x="84" y="114"/>
                </a:lnTo>
                <a:lnTo>
                  <a:pt x="82" y="114"/>
                </a:lnTo>
                <a:lnTo>
                  <a:pt x="82" y="110"/>
                </a:lnTo>
                <a:lnTo>
                  <a:pt x="90" y="108"/>
                </a:lnTo>
                <a:lnTo>
                  <a:pt x="94" y="108"/>
                </a:lnTo>
                <a:lnTo>
                  <a:pt x="97" y="108"/>
                </a:lnTo>
                <a:lnTo>
                  <a:pt x="103" y="108"/>
                </a:lnTo>
                <a:lnTo>
                  <a:pt x="111" y="108"/>
                </a:lnTo>
                <a:lnTo>
                  <a:pt x="118" y="108"/>
                </a:lnTo>
                <a:lnTo>
                  <a:pt x="124" y="108"/>
                </a:lnTo>
                <a:lnTo>
                  <a:pt x="132" y="108"/>
                </a:lnTo>
                <a:lnTo>
                  <a:pt x="143" y="108"/>
                </a:lnTo>
                <a:lnTo>
                  <a:pt x="151" y="108"/>
                </a:lnTo>
                <a:lnTo>
                  <a:pt x="162" y="110"/>
                </a:lnTo>
                <a:lnTo>
                  <a:pt x="171" y="112"/>
                </a:lnTo>
                <a:lnTo>
                  <a:pt x="183" y="114"/>
                </a:lnTo>
                <a:lnTo>
                  <a:pt x="192" y="116"/>
                </a:lnTo>
                <a:lnTo>
                  <a:pt x="204" y="118"/>
                </a:lnTo>
                <a:lnTo>
                  <a:pt x="215" y="120"/>
                </a:lnTo>
                <a:lnTo>
                  <a:pt x="227" y="123"/>
                </a:lnTo>
                <a:lnTo>
                  <a:pt x="236" y="127"/>
                </a:lnTo>
                <a:lnTo>
                  <a:pt x="247" y="131"/>
                </a:lnTo>
                <a:lnTo>
                  <a:pt x="259" y="135"/>
                </a:lnTo>
                <a:lnTo>
                  <a:pt x="270" y="141"/>
                </a:lnTo>
                <a:lnTo>
                  <a:pt x="282" y="144"/>
                </a:lnTo>
                <a:lnTo>
                  <a:pt x="291" y="150"/>
                </a:lnTo>
                <a:lnTo>
                  <a:pt x="301" y="156"/>
                </a:lnTo>
                <a:lnTo>
                  <a:pt x="312" y="161"/>
                </a:lnTo>
                <a:lnTo>
                  <a:pt x="322" y="169"/>
                </a:lnTo>
                <a:lnTo>
                  <a:pt x="331" y="175"/>
                </a:lnTo>
                <a:lnTo>
                  <a:pt x="341" y="184"/>
                </a:lnTo>
                <a:lnTo>
                  <a:pt x="350" y="194"/>
                </a:lnTo>
                <a:lnTo>
                  <a:pt x="356" y="200"/>
                </a:lnTo>
                <a:lnTo>
                  <a:pt x="363" y="209"/>
                </a:lnTo>
                <a:lnTo>
                  <a:pt x="371" y="215"/>
                </a:lnTo>
                <a:lnTo>
                  <a:pt x="379" y="222"/>
                </a:lnTo>
                <a:lnTo>
                  <a:pt x="382" y="228"/>
                </a:lnTo>
                <a:lnTo>
                  <a:pt x="388" y="234"/>
                </a:lnTo>
                <a:lnTo>
                  <a:pt x="394" y="239"/>
                </a:lnTo>
                <a:lnTo>
                  <a:pt x="400" y="245"/>
                </a:lnTo>
                <a:lnTo>
                  <a:pt x="407" y="253"/>
                </a:lnTo>
                <a:lnTo>
                  <a:pt x="415" y="260"/>
                </a:lnTo>
                <a:lnTo>
                  <a:pt x="420" y="266"/>
                </a:lnTo>
                <a:lnTo>
                  <a:pt x="428" y="270"/>
                </a:lnTo>
                <a:lnTo>
                  <a:pt x="434" y="276"/>
                </a:lnTo>
                <a:lnTo>
                  <a:pt x="439" y="276"/>
                </a:lnTo>
                <a:lnTo>
                  <a:pt x="441" y="274"/>
                </a:lnTo>
                <a:lnTo>
                  <a:pt x="443" y="270"/>
                </a:lnTo>
                <a:lnTo>
                  <a:pt x="443" y="266"/>
                </a:lnTo>
                <a:lnTo>
                  <a:pt x="439" y="262"/>
                </a:lnTo>
                <a:lnTo>
                  <a:pt x="436" y="255"/>
                </a:lnTo>
                <a:lnTo>
                  <a:pt x="432" y="249"/>
                </a:lnTo>
                <a:lnTo>
                  <a:pt x="424" y="241"/>
                </a:lnTo>
                <a:lnTo>
                  <a:pt x="419" y="234"/>
                </a:lnTo>
                <a:lnTo>
                  <a:pt x="409" y="226"/>
                </a:lnTo>
                <a:lnTo>
                  <a:pt x="403" y="219"/>
                </a:lnTo>
                <a:lnTo>
                  <a:pt x="396" y="209"/>
                </a:lnTo>
                <a:lnTo>
                  <a:pt x="386" y="201"/>
                </a:lnTo>
                <a:lnTo>
                  <a:pt x="381" y="196"/>
                </a:lnTo>
                <a:lnTo>
                  <a:pt x="375" y="190"/>
                </a:lnTo>
                <a:lnTo>
                  <a:pt x="365" y="179"/>
                </a:lnTo>
                <a:lnTo>
                  <a:pt x="362" y="177"/>
                </a:lnTo>
                <a:lnTo>
                  <a:pt x="362" y="177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487"/>
          <xdr:cNvSpPr>
            <a:spLocks/>
          </xdr:cNvSpPr>
        </xdr:nvSpPr>
        <xdr:spPr>
          <a:xfrm rot="1225406">
            <a:off x="3287" y="1546"/>
            <a:ext cx="31" cy="33"/>
          </a:xfrm>
          <a:custGeom>
            <a:pathLst>
              <a:path h="217" w="236">
                <a:moveTo>
                  <a:pt x="168" y="217"/>
                </a:moveTo>
                <a:lnTo>
                  <a:pt x="166" y="213"/>
                </a:lnTo>
                <a:lnTo>
                  <a:pt x="158" y="204"/>
                </a:lnTo>
                <a:lnTo>
                  <a:pt x="150" y="198"/>
                </a:lnTo>
                <a:lnTo>
                  <a:pt x="145" y="191"/>
                </a:lnTo>
                <a:lnTo>
                  <a:pt x="139" y="183"/>
                </a:lnTo>
                <a:lnTo>
                  <a:pt x="131" y="175"/>
                </a:lnTo>
                <a:lnTo>
                  <a:pt x="124" y="168"/>
                </a:lnTo>
                <a:lnTo>
                  <a:pt x="114" y="160"/>
                </a:lnTo>
                <a:lnTo>
                  <a:pt x="105" y="151"/>
                </a:lnTo>
                <a:lnTo>
                  <a:pt x="95" y="145"/>
                </a:lnTo>
                <a:lnTo>
                  <a:pt x="86" y="137"/>
                </a:lnTo>
                <a:lnTo>
                  <a:pt x="76" y="132"/>
                </a:lnTo>
                <a:lnTo>
                  <a:pt x="65" y="126"/>
                </a:lnTo>
                <a:lnTo>
                  <a:pt x="57" y="124"/>
                </a:lnTo>
                <a:lnTo>
                  <a:pt x="46" y="120"/>
                </a:lnTo>
                <a:lnTo>
                  <a:pt x="36" y="116"/>
                </a:lnTo>
                <a:lnTo>
                  <a:pt x="29" y="113"/>
                </a:lnTo>
                <a:lnTo>
                  <a:pt x="21" y="111"/>
                </a:lnTo>
                <a:lnTo>
                  <a:pt x="14" y="107"/>
                </a:lnTo>
                <a:lnTo>
                  <a:pt x="10" y="107"/>
                </a:lnTo>
                <a:lnTo>
                  <a:pt x="6" y="103"/>
                </a:lnTo>
                <a:lnTo>
                  <a:pt x="4" y="103"/>
                </a:lnTo>
                <a:lnTo>
                  <a:pt x="0" y="101"/>
                </a:lnTo>
                <a:lnTo>
                  <a:pt x="0" y="99"/>
                </a:lnTo>
                <a:lnTo>
                  <a:pt x="4" y="99"/>
                </a:lnTo>
                <a:lnTo>
                  <a:pt x="14" y="99"/>
                </a:lnTo>
                <a:lnTo>
                  <a:pt x="17" y="97"/>
                </a:lnTo>
                <a:lnTo>
                  <a:pt x="25" y="97"/>
                </a:lnTo>
                <a:lnTo>
                  <a:pt x="33" y="96"/>
                </a:lnTo>
                <a:lnTo>
                  <a:pt x="42" y="96"/>
                </a:lnTo>
                <a:lnTo>
                  <a:pt x="54" y="96"/>
                </a:lnTo>
                <a:lnTo>
                  <a:pt x="63" y="96"/>
                </a:lnTo>
                <a:lnTo>
                  <a:pt x="74" y="96"/>
                </a:lnTo>
                <a:lnTo>
                  <a:pt x="86" y="96"/>
                </a:lnTo>
                <a:lnTo>
                  <a:pt x="95" y="94"/>
                </a:lnTo>
                <a:lnTo>
                  <a:pt x="105" y="94"/>
                </a:lnTo>
                <a:lnTo>
                  <a:pt x="114" y="92"/>
                </a:lnTo>
                <a:lnTo>
                  <a:pt x="122" y="92"/>
                </a:lnTo>
                <a:lnTo>
                  <a:pt x="128" y="92"/>
                </a:lnTo>
                <a:lnTo>
                  <a:pt x="133" y="92"/>
                </a:lnTo>
                <a:lnTo>
                  <a:pt x="137" y="92"/>
                </a:lnTo>
                <a:lnTo>
                  <a:pt x="139" y="92"/>
                </a:lnTo>
                <a:lnTo>
                  <a:pt x="137" y="88"/>
                </a:lnTo>
                <a:lnTo>
                  <a:pt x="137" y="82"/>
                </a:lnTo>
                <a:lnTo>
                  <a:pt x="137" y="73"/>
                </a:lnTo>
                <a:lnTo>
                  <a:pt x="137" y="63"/>
                </a:lnTo>
                <a:lnTo>
                  <a:pt x="137" y="54"/>
                </a:lnTo>
                <a:lnTo>
                  <a:pt x="139" y="48"/>
                </a:lnTo>
                <a:lnTo>
                  <a:pt x="143" y="48"/>
                </a:lnTo>
                <a:lnTo>
                  <a:pt x="150" y="54"/>
                </a:lnTo>
                <a:lnTo>
                  <a:pt x="158" y="61"/>
                </a:lnTo>
                <a:lnTo>
                  <a:pt x="166" y="71"/>
                </a:lnTo>
                <a:lnTo>
                  <a:pt x="173" y="76"/>
                </a:lnTo>
                <a:lnTo>
                  <a:pt x="183" y="82"/>
                </a:lnTo>
                <a:lnTo>
                  <a:pt x="188" y="84"/>
                </a:lnTo>
                <a:lnTo>
                  <a:pt x="196" y="86"/>
                </a:lnTo>
                <a:lnTo>
                  <a:pt x="198" y="82"/>
                </a:lnTo>
                <a:lnTo>
                  <a:pt x="200" y="78"/>
                </a:lnTo>
                <a:lnTo>
                  <a:pt x="200" y="73"/>
                </a:lnTo>
                <a:lnTo>
                  <a:pt x="200" y="67"/>
                </a:lnTo>
                <a:lnTo>
                  <a:pt x="200" y="61"/>
                </a:lnTo>
                <a:lnTo>
                  <a:pt x="202" y="56"/>
                </a:lnTo>
                <a:lnTo>
                  <a:pt x="202" y="48"/>
                </a:lnTo>
                <a:lnTo>
                  <a:pt x="204" y="40"/>
                </a:lnTo>
                <a:lnTo>
                  <a:pt x="206" y="35"/>
                </a:lnTo>
                <a:lnTo>
                  <a:pt x="207" y="27"/>
                </a:lnTo>
                <a:lnTo>
                  <a:pt x="209" y="21"/>
                </a:lnTo>
                <a:lnTo>
                  <a:pt x="211" y="14"/>
                </a:lnTo>
                <a:lnTo>
                  <a:pt x="211" y="8"/>
                </a:lnTo>
                <a:lnTo>
                  <a:pt x="215" y="4"/>
                </a:lnTo>
                <a:lnTo>
                  <a:pt x="219" y="0"/>
                </a:lnTo>
                <a:lnTo>
                  <a:pt x="225" y="2"/>
                </a:lnTo>
                <a:lnTo>
                  <a:pt x="226" y="4"/>
                </a:lnTo>
                <a:lnTo>
                  <a:pt x="226" y="12"/>
                </a:lnTo>
                <a:lnTo>
                  <a:pt x="228" y="21"/>
                </a:lnTo>
                <a:lnTo>
                  <a:pt x="230" y="31"/>
                </a:lnTo>
                <a:lnTo>
                  <a:pt x="230" y="37"/>
                </a:lnTo>
                <a:lnTo>
                  <a:pt x="230" y="44"/>
                </a:lnTo>
                <a:lnTo>
                  <a:pt x="230" y="52"/>
                </a:lnTo>
                <a:lnTo>
                  <a:pt x="232" y="57"/>
                </a:lnTo>
                <a:lnTo>
                  <a:pt x="232" y="65"/>
                </a:lnTo>
                <a:lnTo>
                  <a:pt x="232" y="73"/>
                </a:lnTo>
                <a:lnTo>
                  <a:pt x="232" y="80"/>
                </a:lnTo>
                <a:lnTo>
                  <a:pt x="234" y="88"/>
                </a:lnTo>
                <a:lnTo>
                  <a:pt x="234" y="96"/>
                </a:lnTo>
                <a:lnTo>
                  <a:pt x="234" y="103"/>
                </a:lnTo>
                <a:lnTo>
                  <a:pt x="234" y="109"/>
                </a:lnTo>
                <a:lnTo>
                  <a:pt x="234" y="118"/>
                </a:lnTo>
                <a:lnTo>
                  <a:pt x="234" y="124"/>
                </a:lnTo>
                <a:lnTo>
                  <a:pt x="234" y="130"/>
                </a:lnTo>
                <a:lnTo>
                  <a:pt x="234" y="137"/>
                </a:lnTo>
                <a:lnTo>
                  <a:pt x="234" y="143"/>
                </a:lnTo>
                <a:lnTo>
                  <a:pt x="234" y="153"/>
                </a:lnTo>
                <a:lnTo>
                  <a:pt x="234" y="160"/>
                </a:lnTo>
                <a:lnTo>
                  <a:pt x="234" y="166"/>
                </a:lnTo>
                <a:lnTo>
                  <a:pt x="236" y="168"/>
                </a:lnTo>
                <a:lnTo>
                  <a:pt x="168" y="217"/>
                </a:lnTo>
                <a:lnTo>
                  <a:pt x="168" y="217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488"/>
          <xdr:cNvSpPr>
            <a:spLocks/>
          </xdr:cNvSpPr>
        </xdr:nvSpPr>
        <xdr:spPr>
          <a:xfrm rot="1225406">
            <a:off x="3326" y="1612"/>
            <a:ext cx="31" cy="28"/>
          </a:xfrm>
          <a:custGeom>
            <a:pathLst>
              <a:path h="179" w="241">
                <a:moveTo>
                  <a:pt x="15" y="57"/>
                </a:moveTo>
                <a:lnTo>
                  <a:pt x="13" y="59"/>
                </a:lnTo>
                <a:lnTo>
                  <a:pt x="13" y="67"/>
                </a:lnTo>
                <a:lnTo>
                  <a:pt x="9" y="70"/>
                </a:lnTo>
                <a:lnTo>
                  <a:pt x="9" y="76"/>
                </a:lnTo>
                <a:lnTo>
                  <a:pt x="7" y="82"/>
                </a:lnTo>
                <a:lnTo>
                  <a:pt x="7" y="89"/>
                </a:lnTo>
                <a:lnTo>
                  <a:pt x="6" y="95"/>
                </a:lnTo>
                <a:lnTo>
                  <a:pt x="6" y="101"/>
                </a:lnTo>
                <a:lnTo>
                  <a:pt x="4" y="108"/>
                </a:lnTo>
                <a:lnTo>
                  <a:pt x="2" y="114"/>
                </a:lnTo>
                <a:lnTo>
                  <a:pt x="0" y="125"/>
                </a:lnTo>
                <a:lnTo>
                  <a:pt x="0" y="135"/>
                </a:lnTo>
                <a:lnTo>
                  <a:pt x="0" y="141"/>
                </a:lnTo>
                <a:lnTo>
                  <a:pt x="2" y="148"/>
                </a:lnTo>
                <a:lnTo>
                  <a:pt x="7" y="156"/>
                </a:lnTo>
                <a:lnTo>
                  <a:pt x="13" y="165"/>
                </a:lnTo>
                <a:lnTo>
                  <a:pt x="21" y="171"/>
                </a:lnTo>
                <a:lnTo>
                  <a:pt x="26" y="175"/>
                </a:lnTo>
                <a:lnTo>
                  <a:pt x="32" y="177"/>
                </a:lnTo>
                <a:lnTo>
                  <a:pt x="40" y="177"/>
                </a:lnTo>
                <a:lnTo>
                  <a:pt x="42" y="171"/>
                </a:lnTo>
                <a:lnTo>
                  <a:pt x="45" y="165"/>
                </a:lnTo>
                <a:lnTo>
                  <a:pt x="51" y="160"/>
                </a:lnTo>
                <a:lnTo>
                  <a:pt x="57" y="154"/>
                </a:lnTo>
                <a:lnTo>
                  <a:pt x="66" y="143"/>
                </a:lnTo>
                <a:lnTo>
                  <a:pt x="72" y="139"/>
                </a:lnTo>
                <a:lnTo>
                  <a:pt x="72" y="141"/>
                </a:lnTo>
                <a:lnTo>
                  <a:pt x="76" y="144"/>
                </a:lnTo>
                <a:lnTo>
                  <a:pt x="80" y="150"/>
                </a:lnTo>
                <a:lnTo>
                  <a:pt x="87" y="160"/>
                </a:lnTo>
                <a:lnTo>
                  <a:pt x="93" y="165"/>
                </a:lnTo>
                <a:lnTo>
                  <a:pt x="101" y="169"/>
                </a:lnTo>
                <a:lnTo>
                  <a:pt x="108" y="171"/>
                </a:lnTo>
                <a:lnTo>
                  <a:pt x="114" y="169"/>
                </a:lnTo>
                <a:lnTo>
                  <a:pt x="118" y="163"/>
                </a:lnTo>
                <a:lnTo>
                  <a:pt x="123" y="160"/>
                </a:lnTo>
                <a:lnTo>
                  <a:pt x="131" y="158"/>
                </a:lnTo>
                <a:lnTo>
                  <a:pt x="139" y="158"/>
                </a:lnTo>
                <a:lnTo>
                  <a:pt x="146" y="158"/>
                </a:lnTo>
                <a:lnTo>
                  <a:pt x="156" y="160"/>
                </a:lnTo>
                <a:lnTo>
                  <a:pt x="165" y="162"/>
                </a:lnTo>
                <a:lnTo>
                  <a:pt x="175" y="167"/>
                </a:lnTo>
                <a:lnTo>
                  <a:pt x="179" y="169"/>
                </a:lnTo>
                <a:lnTo>
                  <a:pt x="184" y="171"/>
                </a:lnTo>
                <a:lnTo>
                  <a:pt x="190" y="173"/>
                </a:lnTo>
                <a:lnTo>
                  <a:pt x="198" y="177"/>
                </a:lnTo>
                <a:lnTo>
                  <a:pt x="203" y="177"/>
                </a:lnTo>
                <a:lnTo>
                  <a:pt x="211" y="179"/>
                </a:lnTo>
                <a:lnTo>
                  <a:pt x="217" y="179"/>
                </a:lnTo>
                <a:lnTo>
                  <a:pt x="222" y="179"/>
                </a:lnTo>
                <a:lnTo>
                  <a:pt x="232" y="177"/>
                </a:lnTo>
                <a:lnTo>
                  <a:pt x="237" y="171"/>
                </a:lnTo>
                <a:lnTo>
                  <a:pt x="239" y="165"/>
                </a:lnTo>
                <a:lnTo>
                  <a:pt x="241" y="160"/>
                </a:lnTo>
                <a:lnTo>
                  <a:pt x="241" y="152"/>
                </a:lnTo>
                <a:lnTo>
                  <a:pt x="239" y="144"/>
                </a:lnTo>
                <a:lnTo>
                  <a:pt x="236" y="135"/>
                </a:lnTo>
                <a:lnTo>
                  <a:pt x="234" y="127"/>
                </a:lnTo>
                <a:lnTo>
                  <a:pt x="232" y="120"/>
                </a:lnTo>
                <a:lnTo>
                  <a:pt x="230" y="114"/>
                </a:lnTo>
                <a:lnTo>
                  <a:pt x="226" y="106"/>
                </a:lnTo>
                <a:lnTo>
                  <a:pt x="224" y="99"/>
                </a:lnTo>
                <a:lnTo>
                  <a:pt x="222" y="93"/>
                </a:lnTo>
                <a:lnTo>
                  <a:pt x="222" y="89"/>
                </a:lnTo>
                <a:lnTo>
                  <a:pt x="218" y="78"/>
                </a:lnTo>
                <a:lnTo>
                  <a:pt x="218" y="72"/>
                </a:lnTo>
                <a:lnTo>
                  <a:pt x="218" y="65"/>
                </a:lnTo>
                <a:lnTo>
                  <a:pt x="222" y="63"/>
                </a:lnTo>
                <a:lnTo>
                  <a:pt x="226" y="57"/>
                </a:lnTo>
                <a:lnTo>
                  <a:pt x="230" y="51"/>
                </a:lnTo>
                <a:lnTo>
                  <a:pt x="232" y="46"/>
                </a:lnTo>
                <a:lnTo>
                  <a:pt x="232" y="38"/>
                </a:lnTo>
                <a:lnTo>
                  <a:pt x="226" y="28"/>
                </a:lnTo>
                <a:lnTo>
                  <a:pt x="217" y="21"/>
                </a:lnTo>
                <a:lnTo>
                  <a:pt x="209" y="15"/>
                </a:lnTo>
                <a:lnTo>
                  <a:pt x="201" y="11"/>
                </a:lnTo>
                <a:lnTo>
                  <a:pt x="196" y="8"/>
                </a:lnTo>
                <a:lnTo>
                  <a:pt x="190" y="6"/>
                </a:lnTo>
                <a:lnTo>
                  <a:pt x="184" y="4"/>
                </a:lnTo>
                <a:lnTo>
                  <a:pt x="179" y="0"/>
                </a:lnTo>
                <a:lnTo>
                  <a:pt x="179" y="4"/>
                </a:lnTo>
                <a:lnTo>
                  <a:pt x="179" y="15"/>
                </a:lnTo>
                <a:lnTo>
                  <a:pt x="177" y="21"/>
                </a:lnTo>
                <a:lnTo>
                  <a:pt x="177" y="30"/>
                </a:lnTo>
                <a:lnTo>
                  <a:pt x="177" y="40"/>
                </a:lnTo>
                <a:lnTo>
                  <a:pt x="177" y="49"/>
                </a:lnTo>
                <a:lnTo>
                  <a:pt x="175" y="59"/>
                </a:lnTo>
                <a:lnTo>
                  <a:pt x="171" y="67"/>
                </a:lnTo>
                <a:lnTo>
                  <a:pt x="169" y="76"/>
                </a:lnTo>
                <a:lnTo>
                  <a:pt x="165" y="86"/>
                </a:lnTo>
                <a:lnTo>
                  <a:pt x="161" y="93"/>
                </a:lnTo>
                <a:lnTo>
                  <a:pt x="158" y="99"/>
                </a:lnTo>
                <a:lnTo>
                  <a:pt x="152" y="103"/>
                </a:lnTo>
                <a:lnTo>
                  <a:pt x="146" y="108"/>
                </a:lnTo>
                <a:lnTo>
                  <a:pt x="139" y="108"/>
                </a:lnTo>
                <a:lnTo>
                  <a:pt x="129" y="108"/>
                </a:lnTo>
                <a:lnTo>
                  <a:pt x="118" y="108"/>
                </a:lnTo>
                <a:lnTo>
                  <a:pt x="110" y="106"/>
                </a:lnTo>
                <a:lnTo>
                  <a:pt x="97" y="101"/>
                </a:lnTo>
                <a:lnTo>
                  <a:pt x="87" y="97"/>
                </a:lnTo>
                <a:lnTo>
                  <a:pt x="76" y="93"/>
                </a:lnTo>
                <a:lnTo>
                  <a:pt x="66" y="87"/>
                </a:lnTo>
                <a:lnTo>
                  <a:pt x="55" y="82"/>
                </a:lnTo>
                <a:lnTo>
                  <a:pt x="45" y="76"/>
                </a:lnTo>
                <a:lnTo>
                  <a:pt x="36" y="70"/>
                </a:lnTo>
                <a:lnTo>
                  <a:pt x="30" y="67"/>
                </a:lnTo>
                <a:lnTo>
                  <a:pt x="23" y="63"/>
                </a:lnTo>
                <a:lnTo>
                  <a:pt x="19" y="59"/>
                </a:lnTo>
                <a:lnTo>
                  <a:pt x="15" y="57"/>
                </a:lnTo>
                <a:lnTo>
                  <a:pt x="15" y="57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489"/>
          <xdr:cNvSpPr>
            <a:spLocks/>
          </xdr:cNvSpPr>
        </xdr:nvSpPr>
        <xdr:spPr>
          <a:xfrm rot="1225406">
            <a:off x="3330" y="1553"/>
            <a:ext cx="54" cy="40"/>
          </a:xfrm>
          <a:custGeom>
            <a:pathLst>
              <a:path h="253" w="412">
                <a:moveTo>
                  <a:pt x="0" y="202"/>
                </a:moveTo>
                <a:lnTo>
                  <a:pt x="0" y="200"/>
                </a:lnTo>
                <a:lnTo>
                  <a:pt x="0" y="196"/>
                </a:lnTo>
                <a:lnTo>
                  <a:pt x="0" y="190"/>
                </a:lnTo>
                <a:lnTo>
                  <a:pt x="0" y="183"/>
                </a:lnTo>
                <a:lnTo>
                  <a:pt x="0" y="173"/>
                </a:lnTo>
                <a:lnTo>
                  <a:pt x="2" y="162"/>
                </a:lnTo>
                <a:lnTo>
                  <a:pt x="4" y="150"/>
                </a:lnTo>
                <a:lnTo>
                  <a:pt x="6" y="139"/>
                </a:lnTo>
                <a:lnTo>
                  <a:pt x="6" y="133"/>
                </a:lnTo>
                <a:lnTo>
                  <a:pt x="8" y="126"/>
                </a:lnTo>
                <a:lnTo>
                  <a:pt x="10" y="120"/>
                </a:lnTo>
                <a:lnTo>
                  <a:pt x="11" y="114"/>
                </a:lnTo>
                <a:lnTo>
                  <a:pt x="11" y="107"/>
                </a:lnTo>
                <a:lnTo>
                  <a:pt x="15" y="101"/>
                </a:lnTo>
                <a:lnTo>
                  <a:pt x="15" y="93"/>
                </a:lnTo>
                <a:lnTo>
                  <a:pt x="19" y="88"/>
                </a:lnTo>
                <a:lnTo>
                  <a:pt x="21" y="82"/>
                </a:lnTo>
                <a:lnTo>
                  <a:pt x="23" y="74"/>
                </a:lnTo>
                <a:lnTo>
                  <a:pt x="27" y="69"/>
                </a:lnTo>
                <a:lnTo>
                  <a:pt x="30" y="65"/>
                </a:lnTo>
                <a:lnTo>
                  <a:pt x="36" y="53"/>
                </a:lnTo>
                <a:lnTo>
                  <a:pt x="46" y="46"/>
                </a:lnTo>
                <a:lnTo>
                  <a:pt x="51" y="40"/>
                </a:lnTo>
                <a:lnTo>
                  <a:pt x="57" y="36"/>
                </a:lnTo>
                <a:lnTo>
                  <a:pt x="61" y="34"/>
                </a:lnTo>
                <a:lnTo>
                  <a:pt x="65" y="36"/>
                </a:lnTo>
                <a:lnTo>
                  <a:pt x="70" y="44"/>
                </a:lnTo>
                <a:lnTo>
                  <a:pt x="72" y="55"/>
                </a:lnTo>
                <a:lnTo>
                  <a:pt x="74" y="67"/>
                </a:lnTo>
                <a:lnTo>
                  <a:pt x="78" y="74"/>
                </a:lnTo>
                <a:lnTo>
                  <a:pt x="80" y="76"/>
                </a:lnTo>
                <a:lnTo>
                  <a:pt x="84" y="76"/>
                </a:lnTo>
                <a:lnTo>
                  <a:pt x="87" y="74"/>
                </a:lnTo>
                <a:lnTo>
                  <a:pt x="95" y="71"/>
                </a:lnTo>
                <a:lnTo>
                  <a:pt x="101" y="61"/>
                </a:lnTo>
                <a:lnTo>
                  <a:pt x="106" y="55"/>
                </a:lnTo>
                <a:lnTo>
                  <a:pt x="112" y="48"/>
                </a:lnTo>
                <a:lnTo>
                  <a:pt x="118" y="42"/>
                </a:lnTo>
                <a:lnTo>
                  <a:pt x="124" y="34"/>
                </a:lnTo>
                <a:lnTo>
                  <a:pt x="127" y="27"/>
                </a:lnTo>
                <a:lnTo>
                  <a:pt x="133" y="19"/>
                </a:lnTo>
                <a:lnTo>
                  <a:pt x="139" y="15"/>
                </a:lnTo>
                <a:lnTo>
                  <a:pt x="148" y="6"/>
                </a:lnTo>
                <a:lnTo>
                  <a:pt x="156" y="0"/>
                </a:lnTo>
                <a:lnTo>
                  <a:pt x="162" y="0"/>
                </a:lnTo>
                <a:lnTo>
                  <a:pt x="163" y="8"/>
                </a:lnTo>
                <a:lnTo>
                  <a:pt x="163" y="15"/>
                </a:lnTo>
                <a:lnTo>
                  <a:pt x="165" y="23"/>
                </a:lnTo>
                <a:lnTo>
                  <a:pt x="167" y="29"/>
                </a:lnTo>
                <a:lnTo>
                  <a:pt x="171" y="36"/>
                </a:lnTo>
                <a:lnTo>
                  <a:pt x="175" y="42"/>
                </a:lnTo>
                <a:lnTo>
                  <a:pt x="179" y="46"/>
                </a:lnTo>
                <a:lnTo>
                  <a:pt x="179" y="44"/>
                </a:lnTo>
                <a:lnTo>
                  <a:pt x="181" y="44"/>
                </a:lnTo>
                <a:lnTo>
                  <a:pt x="184" y="42"/>
                </a:lnTo>
                <a:lnTo>
                  <a:pt x="192" y="40"/>
                </a:lnTo>
                <a:lnTo>
                  <a:pt x="198" y="34"/>
                </a:lnTo>
                <a:lnTo>
                  <a:pt x="205" y="31"/>
                </a:lnTo>
                <a:lnTo>
                  <a:pt x="215" y="29"/>
                </a:lnTo>
                <a:lnTo>
                  <a:pt x="226" y="25"/>
                </a:lnTo>
                <a:lnTo>
                  <a:pt x="236" y="19"/>
                </a:lnTo>
                <a:lnTo>
                  <a:pt x="245" y="15"/>
                </a:lnTo>
                <a:lnTo>
                  <a:pt x="257" y="12"/>
                </a:lnTo>
                <a:lnTo>
                  <a:pt x="268" y="10"/>
                </a:lnTo>
                <a:lnTo>
                  <a:pt x="278" y="6"/>
                </a:lnTo>
                <a:lnTo>
                  <a:pt x="289" y="4"/>
                </a:lnTo>
                <a:lnTo>
                  <a:pt x="298" y="2"/>
                </a:lnTo>
                <a:lnTo>
                  <a:pt x="308" y="2"/>
                </a:lnTo>
                <a:lnTo>
                  <a:pt x="316" y="0"/>
                </a:lnTo>
                <a:lnTo>
                  <a:pt x="323" y="0"/>
                </a:lnTo>
                <a:lnTo>
                  <a:pt x="329" y="0"/>
                </a:lnTo>
                <a:lnTo>
                  <a:pt x="335" y="2"/>
                </a:lnTo>
                <a:lnTo>
                  <a:pt x="338" y="4"/>
                </a:lnTo>
                <a:lnTo>
                  <a:pt x="342" y="8"/>
                </a:lnTo>
                <a:lnTo>
                  <a:pt x="338" y="13"/>
                </a:lnTo>
                <a:lnTo>
                  <a:pt x="331" y="25"/>
                </a:lnTo>
                <a:lnTo>
                  <a:pt x="329" y="31"/>
                </a:lnTo>
                <a:lnTo>
                  <a:pt x="338" y="36"/>
                </a:lnTo>
                <a:lnTo>
                  <a:pt x="344" y="40"/>
                </a:lnTo>
                <a:lnTo>
                  <a:pt x="354" y="42"/>
                </a:lnTo>
                <a:lnTo>
                  <a:pt x="361" y="46"/>
                </a:lnTo>
                <a:lnTo>
                  <a:pt x="373" y="50"/>
                </a:lnTo>
                <a:lnTo>
                  <a:pt x="380" y="52"/>
                </a:lnTo>
                <a:lnTo>
                  <a:pt x="390" y="55"/>
                </a:lnTo>
                <a:lnTo>
                  <a:pt x="397" y="57"/>
                </a:lnTo>
                <a:lnTo>
                  <a:pt x="405" y="61"/>
                </a:lnTo>
                <a:lnTo>
                  <a:pt x="412" y="67"/>
                </a:lnTo>
                <a:lnTo>
                  <a:pt x="412" y="74"/>
                </a:lnTo>
                <a:lnTo>
                  <a:pt x="403" y="78"/>
                </a:lnTo>
                <a:lnTo>
                  <a:pt x="392" y="84"/>
                </a:lnTo>
                <a:lnTo>
                  <a:pt x="384" y="88"/>
                </a:lnTo>
                <a:lnTo>
                  <a:pt x="378" y="90"/>
                </a:lnTo>
                <a:lnTo>
                  <a:pt x="373" y="91"/>
                </a:lnTo>
                <a:lnTo>
                  <a:pt x="367" y="95"/>
                </a:lnTo>
                <a:lnTo>
                  <a:pt x="355" y="99"/>
                </a:lnTo>
                <a:lnTo>
                  <a:pt x="348" y="105"/>
                </a:lnTo>
                <a:lnTo>
                  <a:pt x="344" y="109"/>
                </a:lnTo>
                <a:lnTo>
                  <a:pt x="346" y="114"/>
                </a:lnTo>
                <a:lnTo>
                  <a:pt x="350" y="122"/>
                </a:lnTo>
                <a:lnTo>
                  <a:pt x="352" y="131"/>
                </a:lnTo>
                <a:lnTo>
                  <a:pt x="352" y="137"/>
                </a:lnTo>
                <a:lnTo>
                  <a:pt x="352" y="145"/>
                </a:lnTo>
                <a:lnTo>
                  <a:pt x="352" y="150"/>
                </a:lnTo>
                <a:lnTo>
                  <a:pt x="352" y="158"/>
                </a:lnTo>
                <a:lnTo>
                  <a:pt x="348" y="168"/>
                </a:lnTo>
                <a:lnTo>
                  <a:pt x="344" y="177"/>
                </a:lnTo>
                <a:lnTo>
                  <a:pt x="340" y="183"/>
                </a:lnTo>
                <a:lnTo>
                  <a:pt x="335" y="183"/>
                </a:lnTo>
                <a:lnTo>
                  <a:pt x="329" y="181"/>
                </a:lnTo>
                <a:lnTo>
                  <a:pt x="321" y="179"/>
                </a:lnTo>
                <a:lnTo>
                  <a:pt x="312" y="177"/>
                </a:lnTo>
                <a:lnTo>
                  <a:pt x="304" y="175"/>
                </a:lnTo>
                <a:lnTo>
                  <a:pt x="291" y="175"/>
                </a:lnTo>
                <a:lnTo>
                  <a:pt x="279" y="173"/>
                </a:lnTo>
                <a:lnTo>
                  <a:pt x="266" y="173"/>
                </a:lnTo>
                <a:lnTo>
                  <a:pt x="257" y="173"/>
                </a:lnTo>
                <a:lnTo>
                  <a:pt x="249" y="171"/>
                </a:lnTo>
                <a:lnTo>
                  <a:pt x="241" y="171"/>
                </a:lnTo>
                <a:lnTo>
                  <a:pt x="236" y="171"/>
                </a:lnTo>
                <a:lnTo>
                  <a:pt x="230" y="171"/>
                </a:lnTo>
                <a:lnTo>
                  <a:pt x="221" y="171"/>
                </a:lnTo>
                <a:lnTo>
                  <a:pt x="213" y="171"/>
                </a:lnTo>
                <a:lnTo>
                  <a:pt x="205" y="171"/>
                </a:lnTo>
                <a:lnTo>
                  <a:pt x="200" y="171"/>
                </a:lnTo>
                <a:lnTo>
                  <a:pt x="198" y="173"/>
                </a:lnTo>
                <a:lnTo>
                  <a:pt x="200" y="173"/>
                </a:lnTo>
                <a:lnTo>
                  <a:pt x="203" y="175"/>
                </a:lnTo>
                <a:lnTo>
                  <a:pt x="211" y="181"/>
                </a:lnTo>
                <a:lnTo>
                  <a:pt x="219" y="188"/>
                </a:lnTo>
                <a:lnTo>
                  <a:pt x="228" y="198"/>
                </a:lnTo>
                <a:lnTo>
                  <a:pt x="234" y="207"/>
                </a:lnTo>
                <a:lnTo>
                  <a:pt x="241" y="217"/>
                </a:lnTo>
                <a:lnTo>
                  <a:pt x="243" y="223"/>
                </a:lnTo>
                <a:lnTo>
                  <a:pt x="243" y="230"/>
                </a:lnTo>
                <a:lnTo>
                  <a:pt x="236" y="234"/>
                </a:lnTo>
                <a:lnTo>
                  <a:pt x="228" y="238"/>
                </a:lnTo>
                <a:lnTo>
                  <a:pt x="217" y="240"/>
                </a:lnTo>
                <a:lnTo>
                  <a:pt x="205" y="245"/>
                </a:lnTo>
                <a:lnTo>
                  <a:pt x="192" y="247"/>
                </a:lnTo>
                <a:lnTo>
                  <a:pt x="184" y="251"/>
                </a:lnTo>
                <a:lnTo>
                  <a:pt x="177" y="251"/>
                </a:lnTo>
                <a:lnTo>
                  <a:pt x="175" y="253"/>
                </a:lnTo>
                <a:lnTo>
                  <a:pt x="144" y="204"/>
                </a:lnTo>
                <a:lnTo>
                  <a:pt x="139" y="251"/>
                </a:lnTo>
                <a:lnTo>
                  <a:pt x="137" y="247"/>
                </a:lnTo>
                <a:lnTo>
                  <a:pt x="131" y="244"/>
                </a:lnTo>
                <a:lnTo>
                  <a:pt x="125" y="240"/>
                </a:lnTo>
                <a:lnTo>
                  <a:pt x="120" y="236"/>
                </a:lnTo>
                <a:lnTo>
                  <a:pt x="114" y="232"/>
                </a:lnTo>
                <a:lnTo>
                  <a:pt x="108" y="228"/>
                </a:lnTo>
                <a:lnTo>
                  <a:pt x="101" y="223"/>
                </a:lnTo>
                <a:lnTo>
                  <a:pt x="95" y="221"/>
                </a:lnTo>
                <a:lnTo>
                  <a:pt x="87" y="217"/>
                </a:lnTo>
                <a:lnTo>
                  <a:pt x="78" y="213"/>
                </a:lnTo>
                <a:lnTo>
                  <a:pt x="70" y="209"/>
                </a:lnTo>
                <a:lnTo>
                  <a:pt x="61" y="209"/>
                </a:lnTo>
                <a:lnTo>
                  <a:pt x="51" y="207"/>
                </a:lnTo>
                <a:lnTo>
                  <a:pt x="44" y="209"/>
                </a:lnTo>
                <a:lnTo>
                  <a:pt x="44" y="207"/>
                </a:lnTo>
                <a:lnTo>
                  <a:pt x="48" y="204"/>
                </a:lnTo>
                <a:lnTo>
                  <a:pt x="53" y="198"/>
                </a:lnTo>
                <a:lnTo>
                  <a:pt x="65" y="192"/>
                </a:lnTo>
                <a:lnTo>
                  <a:pt x="68" y="187"/>
                </a:lnTo>
                <a:lnTo>
                  <a:pt x="74" y="183"/>
                </a:lnTo>
                <a:lnTo>
                  <a:pt x="82" y="179"/>
                </a:lnTo>
                <a:lnTo>
                  <a:pt x="87" y="175"/>
                </a:lnTo>
                <a:lnTo>
                  <a:pt x="95" y="169"/>
                </a:lnTo>
                <a:lnTo>
                  <a:pt x="101" y="166"/>
                </a:lnTo>
                <a:lnTo>
                  <a:pt x="108" y="160"/>
                </a:lnTo>
                <a:lnTo>
                  <a:pt x="118" y="156"/>
                </a:lnTo>
                <a:lnTo>
                  <a:pt x="125" y="150"/>
                </a:lnTo>
                <a:lnTo>
                  <a:pt x="133" y="145"/>
                </a:lnTo>
                <a:lnTo>
                  <a:pt x="143" y="139"/>
                </a:lnTo>
                <a:lnTo>
                  <a:pt x="154" y="133"/>
                </a:lnTo>
                <a:lnTo>
                  <a:pt x="162" y="129"/>
                </a:lnTo>
                <a:lnTo>
                  <a:pt x="171" y="124"/>
                </a:lnTo>
                <a:lnTo>
                  <a:pt x="181" y="120"/>
                </a:lnTo>
                <a:lnTo>
                  <a:pt x="192" y="116"/>
                </a:lnTo>
                <a:lnTo>
                  <a:pt x="201" y="112"/>
                </a:lnTo>
                <a:lnTo>
                  <a:pt x="211" y="109"/>
                </a:lnTo>
                <a:lnTo>
                  <a:pt x="222" y="105"/>
                </a:lnTo>
                <a:lnTo>
                  <a:pt x="232" y="101"/>
                </a:lnTo>
                <a:lnTo>
                  <a:pt x="241" y="97"/>
                </a:lnTo>
                <a:lnTo>
                  <a:pt x="253" y="97"/>
                </a:lnTo>
                <a:lnTo>
                  <a:pt x="264" y="95"/>
                </a:lnTo>
                <a:lnTo>
                  <a:pt x="276" y="95"/>
                </a:lnTo>
                <a:lnTo>
                  <a:pt x="283" y="93"/>
                </a:lnTo>
                <a:lnTo>
                  <a:pt x="291" y="91"/>
                </a:lnTo>
                <a:lnTo>
                  <a:pt x="295" y="90"/>
                </a:lnTo>
                <a:lnTo>
                  <a:pt x="300" y="90"/>
                </a:lnTo>
                <a:lnTo>
                  <a:pt x="304" y="86"/>
                </a:lnTo>
                <a:lnTo>
                  <a:pt x="302" y="84"/>
                </a:lnTo>
                <a:lnTo>
                  <a:pt x="298" y="84"/>
                </a:lnTo>
                <a:lnTo>
                  <a:pt x="295" y="82"/>
                </a:lnTo>
                <a:lnTo>
                  <a:pt x="289" y="82"/>
                </a:lnTo>
                <a:lnTo>
                  <a:pt x="283" y="84"/>
                </a:lnTo>
                <a:lnTo>
                  <a:pt x="276" y="84"/>
                </a:lnTo>
                <a:lnTo>
                  <a:pt x="268" y="84"/>
                </a:lnTo>
                <a:lnTo>
                  <a:pt x="259" y="86"/>
                </a:lnTo>
                <a:lnTo>
                  <a:pt x="249" y="90"/>
                </a:lnTo>
                <a:lnTo>
                  <a:pt x="236" y="90"/>
                </a:lnTo>
                <a:lnTo>
                  <a:pt x="226" y="93"/>
                </a:lnTo>
                <a:lnTo>
                  <a:pt x="219" y="93"/>
                </a:lnTo>
                <a:lnTo>
                  <a:pt x="213" y="95"/>
                </a:lnTo>
                <a:lnTo>
                  <a:pt x="205" y="97"/>
                </a:lnTo>
                <a:lnTo>
                  <a:pt x="200" y="101"/>
                </a:lnTo>
                <a:lnTo>
                  <a:pt x="194" y="101"/>
                </a:lnTo>
                <a:lnTo>
                  <a:pt x="186" y="103"/>
                </a:lnTo>
                <a:lnTo>
                  <a:pt x="181" y="107"/>
                </a:lnTo>
                <a:lnTo>
                  <a:pt x="173" y="109"/>
                </a:lnTo>
                <a:lnTo>
                  <a:pt x="165" y="112"/>
                </a:lnTo>
                <a:lnTo>
                  <a:pt x="158" y="114"/>
                </a:lnTo>
                <a:lnTo>
                  <a:pt x="152" y="118"/>
                </a:lnTo>
                <a:lnTo>
                  <a:pt x="144" y="124"/>
                </a:lnTo>
                <a:lnTo>
                  <a:pt x="137" y="126"/>
                </a:lnTo>
                <a:lnTo>
                  <a:pt x="129" y="129"/>
                </a:lnTo>
                <a:lnTo>
                  <a:pt x="122" y="133"/>
                </a:lnTo>
                <a:lnTo>
                  <a:pt x="114" y="137"/>
                </a:lnTo>
                <a:lnTo>
                  <a:pt x="106" y="141"/>
                </a:lnTo>
                <a:lnTo>
                  <a:pt x="99" y="147"/>
                </a:lnTo>
                <a:lnTo>
                  <a:pt x="91" y="150"/>
                </a:lnTo>
                <a:lnTo>
                  <a:pt x="84" y="156"/>
                </a:lnTo>
                <a:lnTo>
                  <a:pt x="76" y="162"/>
                </a:lnTo>
                <a:lnTo>
                  <a:pt x="68" y="168"/>
                </a:lnTo>
                <a:lnTo>
                  <a:pt x="61" y="173"/>
                </a:lnTo>
                <a:lnTo>
                  <a:pt x="53" y="179"/>
                </a:lnTo>
                <a:lnTo>
                  <a:pt x="46" y="185"/>
                </a:lnTo>
                <a:lnTo>
                  <a:pt x="38" y="192"/>
                </a:lnTo>
                <a:lnTo>
                  <a:pt x="30" y="198"/>
                </a:lnTo>
                <a:lnTo>
                  <a:pt x="25" y="207"/>
                </a:lnTo>
                <a:lnTo>
                  <a:pt x="0" y="202"/>
                </a:lnTo>
                <a:lnTo>
                  <a:pt x="0" y="202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AutoShape 490"/>
          <xdr:cNvSpPr>
            <a:spLocks/>
          </xdr:cNvSpPr>
        </xdr:nvSpPr>
        <xdr:spPr>
          <a:xfrm rot="1225406">
            <a:off x="3293" y="1577"/>
            <a:ext cx="27" cy="30"/>
          </a:xfrm>
          <a:custGeom>
            <a:pathLst>
              <a:path h="188" w="205">
                <a:moveTo>
                  <a:pt x="0" y="181"/>
                </a:moveTo>
                <a:lnTo>
                  <a:pt x="0" y="179"/>
                </a:lnTo>
                <a:lnTo>
                  <a:pt x="2" y="173"/>
                </a:lnTo>
                <a:lnTo>
                  <a:pt x="4" y="163"/>
                </a:lnTo>
                <a:lnTo>
                  <a:pt x="7" y="152"/>
                </a:lnTo>
                <a:lnTo>
                  <a:pt x="9" y="144"/>
                </a:lnTo>
                <a:lnTo>
                  <a:pt x="11" y="137"/>
                </a:lnTo>
                <a:lnTo>
                  <a:pt x="15" y="129"/>
                </a:lnTo>
                <a:lnTo>
                  <a:pt x="19" y="122"/>
                </a:lnTo>
                <a:lnTo>
                  <a:pt x="23" y="114"/>
                </a:lnTo>
                <a:lnTo>
                  <a:pt x="24" y="106"/>
                </a:lnTo>
                <a:lnTo>
                  <a:pt x="30" y="97"/>
                </a:lnTo>
                <a:lnTo>
                  <a:pt x="34" y="89"/>
                </a:lnTo>
                <a:lnTo>
                  <a:pt x="38" y="82"/>
                </a:lnTo>
                <a:lnTo>
                  <a:pt x="42" y="72"/>
                </a:lnTo>
                <a:lnTo>
                  <a:pt x="47" y="65"/>
                </a:lnTo>
                <a:lnTo>
                  <a:pt x="51" y="55"/>
                </a:lnTo>
                <a:lnTo>
                  <a:pt x="55" y="47"/>
                </a:lnTo>
                <a:lnTo>
                  <a:pt x="61" y="40"/>
                </a:lnTo>
                <a:lnTo>
                  <a:pt x="66" y="32"/>
                </a:lnTo>
                <a:lnTo>
                  <a:pt x="72" y="28"/>
                </a:lnTo>
                <a:lnTo>
                  <a:pt x="76" y="21"/>
                </a:lnTo>
                <a:lnTo>
                  <a:pt x="81" y="15"/>
                </a:lnTo>
                <a:lnTo>
                  <a:pt x="87" y="11"/>
                </a:lnTo>
                <a:lnTo>
                  <a:pt x="93" y="7"/>
                </a:lnTo>
                <a:lnTo>
                  <a:pt x="104" y="0"/>
                </a:lnTo>
                <a:lnTo>
                  <a:pt x="116" y="0"/>
                </a:lnTo>
                <a:lnTo>
                  <a:pt x="127" y="0"/>
                </a:lnTo>
                <a:lnTo>
                  <a:pt x="137" y="6"/>
                </a:lnTo>
                <a:lnTo>
                  <a:pt x="146" y="9"/>
                </a:lnTo>
                <a:lnTo>
                  <a:pt x="156" y="17"/>
                </a:lnTo>
                <a:lnTo>
                  <a:pt x="163" y="23"/>
                </a:lnTo>
                <a:lnTo>
                  <a:pt x="171" y="30"/>
                </a:lnTo>
                <a:lnTo>
                  <a:pt x="177" y="40"/>
                </a:lnTo>
                <a:lnTo>
                  <a:pt x="184" y="49"/>
                </a:lnTo>
                <a:lnTo>
                  <a:pt x="190" y="59"/>
                </a:lnTo>
                <a:lnTo>
                  <a:pt x="194" y="68"/>
                </a:lnTo>
                <a:lnTo>
                  <a:pt x="197" y="76"/>
                </a:lnTo>
                <a:lnTo>
                  <a:pt x="199" y="84"/>
                </a:lnTo>
                <a:lnTo>
                  <a:pt x="201" y="89"/>
                </a:lnTo>
                <a:lnTo>
                  <a:pt x="203" y="95"/>
                </a:lnTo>
                <a:lnTo>
                  <a:pt x="205" y="97"/>
                </a:lnTo>
                <a:lnTo>
                  <a:pt x="205" y="101"/>
                </a:lnTo>
                <a:lnTo>
                  <a:pt x="186" y="106"/>
                </a:lnTo>
                <a:lnTo>
                  <a:pt x="184" y="103"/>
                </a:lnTo>
                <a:lnTo>
                  <a:pt x="182" y="97"/>
                </a:lnTo>
                <a:lnTo>
                  <a:pt x="178" y="91"/>
                </a:lnTo>
                <a:lnTo>
                  <a:pt x="177" y="85"/>
                </a:lnTo>
                <a:lnTo>
                  <a:pt x="173" y="78"/>
                </a:lnTo>
                <a:lnTo>
                  <a:pt x="171" y="72"/>
                </a:lnTo>
                <a:lnTo>
                  <a:pt x="167" y="65"/>
                </a:lnTo>
                <a:lnTo>
                  <a:pt x="163" y="59"/>
                </a:lnTo>
                <a:lnTo>
                  <a:pt x="157" y="51"/>
                </a:lnTo>
                <a:lnTo>
                  <a:pt x="154" y="44"/>
                </a:lnTo>
                <a:lnTo>
                  <a:pt x="142" y="32"/>
                </a:lnTo>
                <a:lnTo>
                  <a:pt x="133" y="25"/>
                </a:lnTo>
                <a:lnTo>
                  <a:pt x="125" y="19"/>
                </a:lnTo>
                <a:lnTo>
                  <a:pt x="119" y="17"/>
                </a:lnTo>
                <a:lnTo>
                  <a:pt x="112" y="17"/>
                </a:lnTo>
                <a:lnTo>
                  <a:pt x="106" y="17"/>
                </a:lnTo>
                <a:lnTo>
                  <a:pt x="99" y="19"/>
                </a:lnTo>
                <a:lnTo>
                  <a:pt x="91" y="23"/>
                </a:lnTo>
                <a:lnTo>
                  <a:pt x="85" y="28"/>
                </a:lnTo>
                <a:lnTo>
                  <a:pt x="78" y="36"/>
                </a:lnTo>
                <a:lnTo>
                  <a:pt x="74" y="40"/>
                </a:lnTo>
                <a:lnTo>
                  <a:pt x="70" y="46"/>
                </a:lnTo>
                <a:lnTo>
                  <a:pt x="66" y="51"/>
                </a:lnTo>
                <a:lnTo>
                  <a:pt x="62" y="59"/>
                </a:lnTo>
                <a:lnTo>
                  <a:pt x="59" y="65"/>
                </a:lnTo>
                <a:lnTo>
                  <a:pt x="55" y="72"/>
                </a:lnTo>
                <a:lnTo>
                  <a:pt x="51" y="80"/>
                </a:lnTo>
                <a:lnTo>
                  <a:pt x="47" y="89"/>
                </a:lnTo>
                <a:lnTo>
                  <a:pt x="43" y="99"/>
                </a:lnTo>
                <a:lnTo>
                  <a:pt x="40" y="108"/>
                </a:lnTo>
                <a:lnTo>
                  <a:pt x="36" y="120"/>
                </a:lnTo>
                <a:lnTo>
                  <a:pt x="34" y="131"/>
                </a:lnTo>
                <a:lnTo>
                  <a:pt x="28" y="144"/>
                </a:lnTo>
                <a:lnTo>
                  <a:pt x="24" y="158"/>
                </a:lnTo>
                <a:lnTo>
                  <a:pt x="23" y="171"/>
                </a:lnTo>
                <a:lnTo>
                  <a:pt x="19" y="188"/>
                </a:lnTo>
                <a:lnTo>
                  <a:pt x="0" y="181"/>
                </a:lnTo>
                <a:lnTo>
                  <a:pt x="0" y="181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AutoShape 491"/>
          <xdr:cNvSpPr>
            <a:spLocks/>
          </xdr:cNvSpPr>
        </xdr:nvSpPr>
        <xdr:spPr>
          <a:xfrm rot="1225406">
            <a:off x="3319" y="1577"/>
            <a:ext cx="21" cy="9"/>
          </a:xfrm>
          <a:custGeom>
            <a:pathLst>
              <a:path h="55" w="157">
                <a:moveTo>
                  <a:pt x="0" y="42"/>
                </a:moveTo>
                <a:lnTo>
                  <a:pt x="1" y="36"/>
                </a:lnTo>
                <a:lnTo>
                  <a:pt x="11" y="29"/>
                </a:lnTo>
                <a:lnTo>
                  <a:pt x="15" y="23"/>
                </a:lnTo>
                <a:lnTo>
                  <a:pt x="22" y="17"/>
                </a:lnTo>
                <a:lnTo>
                  <a:pt x="30" y="12"/>
                </a:lnTo>
                <a:lnTo>
                  <a:pt x="41" y="8"/>
                </a:lnTo>
                <a:lnTo>
                  <a:pt x="49" y="4"/>
                </a:lnTo>
                <a:lnTo>
                  <a:pt x="62" y="2"/>
                </a:lnTo>
                <a:lnTo>
                  <a:pt x="68" y="0"/>
                </a:lnTo>
                <a:lnTo>
                  <a:pt x="74" y="0"/>
                </a:lnTo>
                <a:lnTo>
                  <a:pt x="81" y="0"/>
                </a:lnTo>
                <a:lnTo>
                  <a:pt x="89" y="2"/>
                </a:lnTo>
                <a:lnTo>
                  <a:pt x="97" y="2"/>
                </a:lnTo>
                <a:lnTo>
                  <a:pt x="102" y="4"/>
                </a:lnTo>
                <a:lnTo>
                  <a:pt x="110" y="6"/>
                </a:lnTo>
                <a:lnTo>
                  <a:pt x="119" y="10"/>
                </a:lnTo>
                <a:lnTo>
                  <a:pt x="127" y="14"/>
                </a:lnTo>
                <a:lnTo>
                  <a:pt x="136" y="17"/>
                </a:lnTo>
                <a:lnTo>
                  <a:pt x="146" y="23"/>
                </a:lnTo>
                <a:lnTo>
                  <a:pt x="157" y="31"/>
                </a:lnTo>
                <a:lnTo>
                  <a:pt x="138" y="36"/>
                </a:lnTo>
                <a:lnTo>
                  <a:pt x="133" y="35"/>
                </a:lnTo>
                <a:lnTo>
                  <a:pt x="125" y="29"/>
                </a:lnTo>
                <a:lnTo>
                  <a:pt x="116" y="25"/>
                </a:lnTo>
                <a:lnTo>
                  <a:pt x="110" y="21"/>
                </a:lnTo>
                <a:lnTo>
                  <a:pt x="100" y="17"/>
                </a:lnTo>
                <a:lnTo>
                  <a:pt x="93" y="17"/>
                </a:lnTo>
                <a:lnTo>
                  <a:pt x="81" y="14"/>
                </a:lnTo>
                <a:lnTo>
                  <a:pt x="72" y="14"/>
                </a:lnTo>
                <a:lnTo>
                  <a:pt x="60" y="16"/>
                </a:lnTo>
                <a:lnTo>
                  <a:pt x="51" y="19"/>
                </a:lnTo>
                <a:lnTo>
                  <a:pt x="40" y="23"/>
                </a:lnTo>
                <a:lnTo>
                  <a:pt x="30" y="31"/>
                </a:lnTo>
                <a:lnTo>
                  <a:pt x="24" y="35"/>
                </a:lnTo>
                <a:lnTo>
                  <a:pt x="19" y="42"/>
                </a:lnTo>
                <a:lnTo>
                  <a:pt x="13" y="48"/>
                </a:lnTo>
                <a:lnTo>
                  <a:pt x="11" y="55"/>
                </a:lnTo>
                <a:lnTo>
                  <a:pt x="0" y="42"/>
                </a:lnTo>
                <a:lnTo>
                  <a:pt x="0" y="42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AutoShape 492"/>
          <xdr:cNvSpPr>
            <a:spLocks/>
          </xdr:cNvSpPr>
        </xdr:nvSpPr>
        <xdr:spPr>
          <a:xfrm rot="1225406">
            <a:off x="3308" y="1592"/>
            <a:ext cx="17" cy="11"/>
          </a:xfrm>
          <a:custGeom>
            <a:pathLst>
              <a:path h="76" w="129">
                <a:moveTo>
                  <a:pt x="63" y="67"/>
                </a:moveTo>
                <a:lnTo>
                  <a:pt x="0" y="31"/>
                </a:lnTo>
                <a:lnTo>
                  <a:pt x="68" y="46"/>
                </a:lnTo>
                <a:lnTo>
                  <a:pt x="91" y="10"/>
                </a:lnTo>
                <a:lnTo>
                  <a:pt x="95" y="35"/>
                </a:lnTo>
                <a:lnTo>
                  <a:pt x="129" y="0"/>
                </a:lnTo>
                <a:lnTo>
                  <a:pt x="108" y="54"/>
                </a:lnTo>
                <a:lnTo>
                  <a:pt x="106" y="56"/>
                </a:lnTo>
                <a:lnTo>
                  <a:pt x="104" y="59"/>
                </a:lnTo>
                <a:lnTo>
                  <a:pt x="103" y="65"/>
                </a:lnTo>
                <a:lnTo>
                  <a:pt x="101" y="71"/>
                </a:lnTo>
                <a:lnTo>
                  <a:pt x="95" y="73"/>
                </a:lnTo>
                <a:lnTo>
                  <a:pt x="87" y="76"/>
                </a:lnTo>
                <a:lnTo>
                  <a:pt x="82" y="75"/>
                </a:lnTo>
                <a:lnTo>
                  <a:pt x="76" y="73"/>
                </a:lnTo>
                <a:lnTo>
                  <a:pt x="68" y="71"/>
                </a:lnTo>
                <a:lnTo>
                  <a:pt x="63" y="67"/>
                </a:lnTo>
                <a:lnTo>
                  <a:pt x="63" y="67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AutoShape 493"/>
          <xdr:cNvSpPr>
            <a:spLocks/>
          </xdr:cNvSpPr>
        </xdr:nvSpPr>
        <xdr:spPr>
          <a:xfrm rot="1225406">
            <a:off x="3331" y="1584"/>
            <a:ext cx="13" cy="9"/>
          </a:xfrm>
          <a:custGeom>
            <a:pathLst>
              <a:path h="61" w="101">
                <a:moveTo>
                  <a:pt x="64" y="61"/>
                </a:moveTo>
                <a:lnTo>
                  <a:pt x="0" y="27"/>
                </a:lnTo>
                <a:lnTo>
                  <a:pt x="64" y="38"/>
                </a:lnTo>
                <a:lnTo>
                  <a:pt x="42" y="25"/>
                </a:lnTo>
                <a:lnTo>
                  <a:pt x="83" y="27"/>
                </a:lnTo>
                <a:lnTo>
                  <a:pt x="91" y="0"/>
                </a:lnTo>
                <a:lnTo>
                  <a:pt x="101" y="50"/>
                </a:lnTo>
                <a:lnTo>
                  <a:pt x="64" y="61"/>
                </a:lnTo>
                <a:lnTo>
                  <a:pt x="64" y="61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AutoShape 494"/>
          <xdr:cNvSpPr>
            <a:spLocks/>
          </xdr:cNvSpPr>
        </xdr:nvSpPr>
        <xdr:spPr>
          <a:xfrm rot="1225406">
            <a:off x="3294" y="1580"/>
            <a:ext cx="12" cy="42"/>
          </a:xfrm>
          <a:custGeom>
            <a:pathLst>
              <a:path h="270" w="91">
                <a:moveTo>
                  <a:pt x="91" y="10"/>
                </a:moveTo>
                <a:lnTo>
                  <a:pt x="91" y="12"/>
                </a:lnTo>
                <a:lnTo>
                  <a:pt x="87" y="17"/>
                </a:lnTo>
                <a:lnTo>
                  <a:pt x="84" y="25"/>
                </a:lnTo>
                <a:lnTo>
                  <a:pt x="80" y="36"/>
                </a:lnTo>
                <a:lnTo>
                  <a:pt x="76" y="42"/>
                </a:lnTo>
                <a:lnTo>
                  <a:pt x="74" y="48"/>
                </a:lnTo>
                <a:lnTo>
                  <a:pt x="72" y="55"/>
                </a:lnTo>
                <a:lnTo>
                  <a:pt x="68" y="65"/>
                </a:lnTo>
                <a:lnTo>
                  <a:pt x="66" y="71"/>
                </a:lnTo>
                <a:lnTo>
                  <a:pt x="63" y="80"/>
                </a:lnTo>
                <a:lnTo>
                  <a:pt x="61" y="90"/>
                </a:lnTo>
                <a:lnTo>
                  <a:pt x="57" y="99"/>
                </a:lnTo>
                <a:lnTo>
                  <a:pt x="55" y="109"/>
                </a:lnTo>
                <a:lnTo>
                  <a:pt x="51" y="118"/>
                </a:lnTo>
                <a:lnTo>
                  <a:pt x="47" y="126"/>
                </a:lnTo>
                <a:lnTo>
                  <a:pt x="44" y="137"/>
                </a:lnTo>
                <a:lnTo>
                  <a:pt x="40" y="145"/>
                </a:lnTo>
                <a:lnTo>
                  <a:pt x="38" y="156"/>
                </a:lnTo>
                <a:lnTo>
                  <a:pt x="36" y="166"/>
                </a:lnTo>
                <a:lnTo>
                  <a:pt x="34" y="175"/>
                </a:lnTo>
                <a:lnTo>
                  <a:pt x="30" y="183"/>
                </a:lnTo>
                <a:lnTo>
                  <a:pt x="28" y="192"/>
                </a:lnTo>
                <a:lnTo>
                  <a:pt x="27" y="200"/>
                </a:lnTo>
                <a:lnTo>
                  <a:pt x="25" y="209"/>
                </a:lnTo>
                <a:lnTo>
                  <a:pt x="23" y="215"/>
                </a:lnTo>
                <a:lnTo>
                  <a:pt x="21" y="223"/>
                </a:lnTo>
                <a:lnTo>
                  <a:pt x="21" y="230"/>
                </a:lnTo>
                <a:lnTo>
                  <a:pt x="21" y="238"/>
                </a:lnTo>
                <a:lnTo>
                  <a:pt x="17" y="247"/>
                </a:lnTo>
                <a:lnTo>
                  <a:pt x="15" y="257"/>
                </a:lnTo>
                <a:lnTo>
                  <a:pt x="11" y="265"/>
                </a:lnTo>
                <a:lnTo>
                  <a:pt x="8" y="270"/>
                </a:lnTo>
                <a:lnTo>
                  <a:pt x="6" y="270"/>
                </a:lnTo>
                <a:lnTo>
                  <a:pt x="2" y="270"/>
                </a:lnTo>
                <a:lnTo>
                  <a:pt x="0" y="265"/>
                </a:lnTo>
                <a:lnTo>
                  <a:pt x="0" y="257"/>
                </a:lnTo>
                <a:lnTo>
                  <a:pt x="0" y="247"/>
                </a:lnTo>
                <a:lnTo>
                  <a:pt x="0" y="242"/>
                </a:lnTo>
                <a:lnTo>
                  <a:pt x="0" y="234"/>
                </a:lnTo>
                <a:lnTo>
                  <a:pt x="2" y="225"/>
                </a:lnTo>
                <a:lnTo>
                  <a:pt x="2" y="219"/>
                </a:lnTo>
                <a:lnTo>
                  <a:pt x="4" y="213"/>
                </a:lnTo>
                <a:lnTo>
                  <a:pt x="6" y="206"/>
                </a:lnTo>
                <a:lnTo>
                  <a:pt x="8" y="202"/>
                </a:lnTo>
                <a:lnTo>
                  <a:pt x="8" y="194"/>
                </a:lnTo>
                <a:lnTo>
                  <a:pt x="9" y="187"/>
                </a:lnTo>
                <a:lnTo>
                  <a:pt x="11" y="181"/>
                </a:lnTo>
                <a:lnTo>
                  <a:pt x="15" y="173"/>
                </a:lnTo>
                <a:lnTo>
                  <a:pt x="15" y="166"/>
                </a:lnTo>
                <a:lnTo>
                  <a:pt x="19" y="156"/>
                </a:lnTo>
                <a:lnTo>
                  <a:pt x="21" y="149"/>
                </a:lnTo>
                <a:lnTo>
                  <a:pt x="25" y="139"/>
                </a:lnTo>
                <a:lnTo>
                  <a:pt x="27" y="130"/>
                </a:lnTo>
                <a:lnTo>
                  <a:pt x="30" y="120"/>
                </a:lnTo>
                <a:lnTo>
                  <a:pt x="34" y="109"/>
                </a:lnTo>
                <a:lnTo>
                  <a:pt x="38" y="101"/>
                </a:lnTo>
                <a:lnTo>
                  <a:pt x="42" y="88"/>
                </a:lnTo>
                <a:lnTo>
                  <a:pt x="46" y="76"/>
                </a:lnTo>
                <a:lnTo>
                  <a:pt x="49" y="65"/>
                </a:lnTo>
                <a:lnTo>
                  <a:pt x="55" y="54"/>
                </a:lnTo>
                <a:lnTo>
                  <a:pt x="61" y="40"/>
                </a:lnTo>
                <a:lnTo>
                  <a:pt x="66" y="27"/>
                </a:lnTo>
                <a:lnTo>
                  <a:pt x="72" y="14"/>
                </a:lnTo>
                <a:lnTo>
                  <a:pt x="78" y="0"/>
                </a:lnTo>
                <a:lnTo>
                  <a:pt x="91" y="10"/>
                </a:lnTo>
                <a:lnTo>
                  <a:pt x="91" y="10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495"/>
          <xdr:cNvSpPr>
            <a:spLocks/>
          </xdr:cNvSpPr>
        </xdr:nvSpPr>
        <xdr:spPr>
          <a:xfrm rot="1225406">
            <a:off x="3289" y="1615"/>
            <a:ext cx="32" cy="29"/>
          </a:xfrm>
          <a:custGeom>
            <a:pathLst>
              <a:path h="186" w="240">
                <a:moveTo>
                  <a:pt x="48" y="0"/>
                </a:moveTo>
                <a:lnTo>
                  <a:pt x="44" y="0"/>
                </a:lnTo>
                <a:lnTo>
                  <a:pt x="38" y="8"/>
                </a:lnTo>
                <a:lnTo>
                  <a:pt x="29" y="15"/>
                </a:lnTo>
                <a:lnTo>
                  <a:pt x="19" y="27"/>
                </a:lnTo>
                <a:lnTo>
                  <a:pt x="8" y="36"/>
                </a:lnTo>
                <a:lnTo>
                  <a:pt x="4" y="48"/>
                </a:lnTo>
                <a:lnTo>
                  <a:pt x="0" y="57"/>
                </a:lnTo>
                <a:lnTo>
                  <a:pt x="2" y="65"/>
                </a:lnTo>
                <a:lnTo>
                  <a:pt x="6" y="69"/>
                </a:lnTo>
                <a:lnTo>
                  <a:pt x="12" y="69"/>
                </a:lnTo>
                <a:lnTo>
                  <a:pt x="19" y="69"/>
                </a:lnTo>
                <a:lnTo>
                  <a:pt x="25" y="69"/>
                </a:lnTo>
                <a:lnTo>
                  <a:pt x="31" y="69"/>
                </a:lnTo>
                <a:lnTo>
                  <a:pt x="36" y="69"/>
                </a:lnTo>
                <a:lnTo>
                  <a:pt x="40" y="70"/>
                </a:lnTo>
                <a:lnTo>
                  <a:pt x="40" y="74"/>
                </a:lnTo>
                <a:lnTo>
                  <a:pt x="40" y="78"/>
                </a:lnTo>
                <a:lnTo>
                  <a:pt x="40" y="80"/>
                </a:lnTo>
                <a:lnTo>
                  <a:pt x="38" y="86"/>
                </a:lnTo>
                <a:lnTo>
                  <a:pt x="38" y="93"/>
                </a:lnTo>
                <a:lnTo>
                  <a:pt x="38" y="101"/>
                </a:lnTo>
                <a:lnTo>
                  <a:pt x="38" y="107"/>
                </a:lnTo>
                <a:lnTo>
                  <a:pt x="38" y="114"/>
                </a:lnTo>
                <a:lnTo>
                  <a:pt x="38" y="122"/>
                </a:lnTo>
                <a:lnTo>
                  <a:pt x="38" y="128"/>
                </a:lnTo>
                <a:lnTo>
                  <a:pt x="38" y="135"/>
                </a:lnTo>
                <a:lnTo>
                  <a:pt x="38" y="141"/>
                </a:lnTo>
                <a:lnTo>
                  <a:pt x="40" y="147"/>
                </a:lnTo>
                <a:lnTo>
                  <a:pt x="42" y="152"/>
                </a:lnTo>
                <a:lnTo>
                  <a:pt x="46" y="152"/>
                </a:lnTo>
                <a:lnTo>
                  <a:pt x="52" y="145"/>
                </a:lnTo>
                <a:lnTo>
                  <a:pt x="61" y="139"/>
                </a:lnTo>
                <a:lnTo>
                  <a:pt x="71" y="131"/>
                </a:lnTo>
                <a:lnTo>
                  <a:pt x="84" y="126"/>
                </a:lnTo>
                <a:lnTo>
                  <a:pt x="93" y="122"/>
                </a:lnTo>
                <a:lnTo>
                  <a:pt x="103" y="126"/>
                </a:lnTo>
                <a:lnTo>
                  <a:pt x="107" y="128"/>
                </a:lnTo>
                <a:lnTo>
                  <a:pt x="109" y="131"/>
                </a:lnTo>
                <a:lnTo>
                  <a:pt x="111" y="137"/>
                </a:lnTo>
                <a:lnTo>
                  <a:pt x="112" y="147"/>
                </a:lnTo>
                <a:lnTo>
                  <a:pt x="112" y="152"/>
                </a:lnTo>
                <a:lnTo>
                  <a:pt x="112" y="162"/>
                </a:lnTo>
                <a:lnTo>
                  <a:pt x="112" y="167"/>
                </a:lnTo>
                <a:lnTo>
                  <a:pt x="114" y="173"/>
                </a:lnTo>
                <a:lnTo>
                  <a:pt x="116" y="181"/>
                </a:lnTo>
                <a:lnTo>
                  <a:pt x="122" y="186"/>
                </a:lnTo>
                <a:lnTo>
                  <a:pt x="126" y="186"/>
                </a:lnTo>
                <a:lnTo>
                  <a:pt x="131" y="186"/>
                </a:lnTo>
                <a:lnTo>
                  <a:pt x="137" y="181"/>
                </a:lnTo>
                <a:lnTo>
                  <a:pt x="145" y="175"/>
                </a:lnTo>
                <a:lnTo>
                  <a:pt x="150" y="167"/>
                </a:lnTo>
                <a:lnTo>
                  <a:pt x="156" y="164"/>
                </a:lnTo>
                <a:lnTo>
                  <a:pt x="164" y="160"/>
                </a:lnTo>
                <a:lnTo>
                  <a:pt x="173" y="162"/>
                </a:lnTo>
                <a:lnTo>
                  <a:pt x="179" y="164"/>
                </a:lnTo>
                <a:lnTo>
                  <a:pt x="190" y="167"/>
                </a:lnTo>
                <a:lnTo>
                  <a:pt x="194" y="171"/>
                </a:lnTo>
                <a:lnTo>
                  <a:pt x="200" y="175"/>
                </a:lnTo>
                <a:lnTo>
                  <a:pt x="206" y="177"/>
                </a:lnTo>
                <a:lnTo>
                  <a:pt x="215" y="183"/>
                </a:lnTo>
                <a:lnTo>
                  <a:pt x="221" y="186"/>
                </a:lnTo>
                <a:lnTo>
                  <a:pt x="226" y="185"/>
                </a:lnTo>
                <a:lnTo>
                  <a:pt x="228" y="181"/>
                </a:lnTo>
                <a:lnTo>
                  <a:pt x="234" y="175"/>
                </a:lnTo>
                <a:lnTo>
                  <a:pt x="234" y="167"/>
                </a:lnTo>
                <a:lnTo>
                  <a:pt x="236" y="158"/>
                </a:lnTo>
                <a:lnTo>
                  <a:pt x="238" y="147"/>
                </a:lnTo>
                <a:lnTo>
                  <a:pt x="240" y="137"/>
                </a:lnTo>
                <a:lnTo>
                  <a:pt x="240" y="131"/>
                </a:lnTo>
                <a:lnTo>
                  <a:pt x="240" y="126"/>
                </a:lnTo>
                <a:lnTo>
                  <a:pt x="240" y="118"/>
                </a:lnTo>
                <a:lnTo>
                  <a:pt x="240" y="112"/>
                </a:lnTo>
                <a:lnTo>
                  <a:pt x="240" y="101"/>
                </a:lnTo>
                <a:lnTo>
                  <a:pt x="240" y="91"/>
                </a:lnTo>
                <a:lnTo>
                  <a:pt x="240" y="84"/>
                </a:lnTo>
                <a:lnTo>
                  <a:pt x="240" y="76"/>
                </a:lnTo>
                <a:lnTo>
                  <a:pt x="240" y="72"/>
                </a:lnTo>
                <a:lnTo>
                  <a:pt x="238" y="72"/>
                </a:lnTo>
                <a:lnTo>
                  <a:pt x="234" y="78"/>
                </a:lnTo>
                <a:lnTo>
                  <a:pt x="226" y="86"/>
                </a:lnTo>
                <a:lnTo>
                  <a:pt x="221" y="95"/>
                </a:lnTo>
                <a:lnTo>
                  <a:pt x="209" y="103"/>
                </a:lnTo>
                <a:lnTo>
                  <a:pt x="200" y="110"/>
                </a:lnTo>
                <a:lnTo>
                  <a:pt x="192" y="116"/>
                </a:lnTo>
                <a:lnTo>
                  <a:pt x="183" y="120"/>
                </a:lnTo>
                <a:lnTo>
                  <a:pt x="177" y="118"/>
                </a:lnTo>
                <a:lnTo>
                  <a:pt x="171" y="116"/>
                </a:lnTo>
                <a:lnTo>
                  <a:pt x="164" y="114"/>
                </a:lnTo>
                <a:lnTo>
                  <a:pt x="160" y="110"/>
                </a:lnTo>
                <a:lnTo>
                  <a:pt x="150" y="107"/>
                </a:lnTo>
                <a:lnTo>
                  <a:pt x="145" y="103"/>
                </a:lnTo>
                <a:lnTo>
                  <a:pt x="137" y="95"/>
                </a:lnTo>
                <a:lnTo>
                  <a:pt x="128" y="90"/>
                </a:lnTo>
                <a:lnTo>
                  <a:pt x="118" y="80"/>
                </a:lnTo>
                <a:lnTo>
                  <a:pt x="109" y="72"/>
                </a:lnTo>
                <a:lnTo>
                  <a:pt x="99" y="63"/>
                </a:lnTo>
                <a:lnTo>
                  <a:pt x="90" y="51"/>
                </a:lnTo>
                <a:lnTo>
                  <a:pt x="84" y="46"/>
                </a:lnTo>
                <a:lnTo>
                  <a:pt x="78" y="40"/>
                </a:lnTo>
                <a:lnTo>
                  <a:pt x="72" y="32"/>
                </a:lnTo>
                <a:lnTo>
                  <a:pt x="69" y="27"/>
                </a:lnTo>
                <a:lnTo>
                  <a:pt x="63" y="19"/>
                </a:lnTo>
                <a:lnTo>
                  <a:pt x="57" y="13"/>
                </a:lnTo>
                <a:lnTo>
                  <a:pt x="52" y="6"/>
                </a:lnTo>
                <a:lnTo>
                  <a:pt x="48" y="0"/>
                </a:lnTo>
                <a:lnTo>
                  <a:pt x="48" y="0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496"/>
          <xdr:cNvSpPr>
            <a:spLocks/>
          </xdr:cNvSpPr>
        </xdr:nvSpPr>
        <xdr:spPr>
          <a:xfrm rot="1225406">
            <a:off x="3161" y="1471"/>
            <a:ext cx="10" cy="22"/>
          </a:xfrm>
          <a:custGeom>
            <a:pathLst>
              <a:path h="140" w="80">
                <a:moveTo>
                  <a:pt x="0" y="102"/>
                </a:moveTo>
                <a:lnTo>
                  <a:pt x="0" y="104"/>
                </a:lnTo>
                <a:lnTo>
                  <a:pt x="2" y="114"/>
                </a:lnTo>
                <a:lnTo>
                  <a:pt x="4" y="119"/>
                </a:lnTo>
                <a:lnTo>
                  <a:pt x="10" y="125"/>
                </a:lnTo>
                <a:lnTo>
                  <a:pt x="15" y="131"/>
                </a:lnTo>
                <a:lnTo>
                  <a:pt x="23" y="138"/>
                </a:lnTo>
                <a:lnTo>
                  <a:pt x="27" y="140"/>
                </a:lnTo>
                <a:lnTo>
                  <a:pt x="29" y="135"/>
                </a:lnTo>
                <a:lnTo>
                  <a:pt x="29" y="125"/>
                </a:lnTo>
                <a:lnTo>
                  <a:pt x="25" y="114"/>
                </a:lnTo>
                <a:lnTo>
                  <a:pt x="23" y="108"/>
                </a:lnTo>
                <a:lnTo>
                  <a:pt x="23" y="102"/>
                </a:lnTo>
                <a:lnTo>
                  <a:pt x="19" y="95"/>
                </a:lnTo>
                <a:lnTo>
                  <a:pt x="19" y="93"/>
                </a:lnTo>
                <a:lnTo>
                  <a:pt x="15" y="83"/>
                </a:lnTo>
                <a:lnTo>
                  <a:pt x="15" y="81"/>
                </a:lnTo>
                <a:lnTo>
                  <a:pt x="17" y="83"/>
                </a:lnTo>
                <a:lnTo>
                  <a:pt x="25" y="87"/>
                </a:lnTo>
                <a:lnTo>
                  <a:pt x="31" y="89"/>
                </a:lnTo>
                <a:lnTo>
                  <a:pt x="36" y="93"/>
                </a:lnTo>
                <a:lnTo>
                  <a:pt x="42" y="95"/>
                </a:lnTo>
                <a:lnTo>
                  <a:pt x="50" y="98"/>
                </a:lnTo>
                <a:lnTo>
                  <a:pt x="61" y="104"/>
                </a:lnTo>
                <a:lnTo>
                  <a:pt x="70" y="108"/>
                </a:lnTo>
                <a:lnTo>
                  <a:pt x="78" y="108"/>
                </a:lnTo>
                <a:lnTo>
                  <a:pt x="80" y="106"/>
                </a:lnTo>
                <a:lnTo>
                  <a:pt x="76" y="98"/>
                </a:lnTo>
                <a:lnTo>
                  <a:pt x="70" y="89"/>
                </a:lnTo>
                <a:lnTo>
                  <a:pt x="61" y="77"/>
                </a:lnTo>
                <a:lnTo>
                  <a:pt x="53" y="66"/>
                </a:lnTo>
                <a:lnTo>
                  <a:pt x="44" y="55"/>
                </a:lnTo>
                <a:lnTo>
                  <a:pt x="36" y="47"/>
                </a:lnTo>
                <a:lnTo>
                  <a:pt x="31" y="39"/>
                </a:lnTo>
                <a:lnTo>
                  <a:pt x="31" y="39"/>
                </a:lnTo>
                <a:lnTo>
                  <a:pt x="80" y="38"/>
                </a:lnTo>
                <a:lnTo>
                  <a:pt x="42" y="13"/>
                </a:lnTo>
                <a:lnTo>
                  <a:pt x="61" y="0"/>
                </a:lnTo>
                <a:lnTo>
                  <a:pt x="23" y="1"/>
                </a:lnTo>
                <a:lnTo>
                  <a:pt x="0" y="102"/>
                </a:lnTo>
                <a:lnTo>
                  <a:pt x="0" y="102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497"/>
          <xdr:cNvSpPr>
            <a:spLocks/>
          </xdr:cNvSpPr>
        </xdr:nvSpPr>
        <xdr:spPr>
          <a:xfrm rot="1225406">
            <a:off x="3164" y="1485"/>
            <a:ext cx="23" cy="32"/>
          </a:xfrm>
          <a:custGeom>
            <a:pathLst>
              <a:path h="204" w="177">
                <a:moveTo>
                  <a:pt x="0" y="0"/>
                </a:moveTo>
                <a:lnTo>
                  <a:pt x="2" y="4"/>
                </a:lnTo>
                <a:lnTo>
                  <a:pt x="6" y="6"/>
                </a:lnTo>
                <a:lnTo>
                  <a:pt x="12" y="14"/>
                </a:lnTo>
                <a:lnTo>
                  <a:pt x="20" y="19"/>
                </a:lnTo>
                <a:lnTo>
                  <a:pt x="27" y="31"/>
                </a:lnTo>
                <a:lnTo>
                  <a:pt x="37" y="40"/>
                </a:lnTo>
                <a:lnTo>
                  <a:pt x="48" y="52"/>
                </a:lnTo>
                <a:lnTo>
                  <a:pt x="52" y="58"/>
                </a:lnTo>
                <a:lnTo>
                  <a:pt x="58" y="63"/>
                </a:lnTo>
                <a:lnTo>
                  <a:pt x="61" y="71"/>
                </a:lnTo>
                <a:lnTo>
                  <a:pt x="69" y="77"/>
                </a:lnTo>
                <a:lnTo>
                  <a:pt x="75" y="84"/>
                </a:lnTo>
                <a:lnTo>
                  <a:pt x="80" y="90"/>
                </a:lnTo>
                <a:lnTo>
                  <a:pt x="88" y="97"/>
                </a:lnTo>
                <a:lnTo>
                  <a:pt x="94" y="103"/>
                </a:lnTo>
                <a:lnTo>
                  <a:pt x="99" y="111"/>
                </a:lnTo>
                <a:lnTo>
                  <a:pt x="107" y="118"/>
                </a:lnTo>
                <a:lnTo>
                  <a:pt x="115" y="124"/>
                </a:lnTo>
                <a:lnTo>
                  <a:pt x="120" y="132"/>
                </a:lnTo>
                <a:lnTo>
                  <a:pt x="128" y="139"/>
                </a:lnTo>
                <a:lnTo>
                  <a:pt x="134" y="147"/>
                </a:lnTo>
                <a:lnTo>
                  <a:pt x="141" y="154"/>
                </a:lnTo>
                <a:lnTo>
                  <a:pt x="147" y="162"/>
                </a:lnTo>
                <a:lnTo>
                  <a:pt x="153" y="168"/>
                </a:lnTo>
                <a:lnTo>
                  <a:pt x="158" y="174"/>
                </a:lnTo>
                <a:lnTo>
                  <a:pt x="162" y="179"/>
                </a:lnTo>
                <a:lnTo>
                  <a:pt x="166" y="185"/>
                </a:lnTo>
                <a:lnTo>
                  <a:pt x="172" y="191"/>
                </a:lnTo>
                <a:lnTo>
                  <a:pt x="177" y="198"/>
                </a:lnTo>
                <a:lnTo>
                  <a:pt x="177" y="204"/>
                </a:lnTo>
                <a:lnTo>
                  <a:pt x="173" y="202"/>
                </a:lnTo>
                <a:lnTo>
                  <a:pt x="168" y="198"/>
                </a:lnTo>
                <a:lnTo>
                  <a:pt x="162" y="194"/>
                </a:lnTo>
                <a:lnTo>
                  <a:pt x="154" y="187"/>
                </a:lnTo>
                <a:lnTo>
                  <a:pt x="149" y="181"/>
                </a:lnTo>
                <a:lnTo>
                  <a:pt x="139" y="174"/>
                </a:lnTo>
                <a:lnTo>
                  <a:pt x="132" y="166"/>
                </a:lnTo>
                <a:lnTo>
                  <a:pt x="122" y="154"/>
                </a:lnTo>
                <a:lnTo>
                  <a:pt x="116" y="145"/>
                </a:lnTo>
                <a:lnTo>
                  <a:pt x="107" y="135"/>
                </a:lnTo>
                <a:lnTo>
                  <a:pt x="97" y="124"/>
                </a:lnTo>
                <a:lnTo>
                  <a:pt x="88" y="115"/>
                </a:lnTo>
                <a:lnTo>
                  <a:pt x="80" y="107"/>
                </a:lnTo>
                <a:lnTo>
                  <a:pt x="73" y="96"/>
                </a:lnTo>
                <a:lnTo>
                  <a:pt x="63" y="88"/>
                </a:lnTo>
                <a:lnTo>
                  <a:pt x="58" y="80"/>
                </a:lnTo>
                <a:lnTo>
                  <a:pt x="50" y="73"/>
                </a:lnTo>
                <a:lnTo>
                  <a:pt x="42" y="67"/>
                </a:lnTo>
                <a:lnTo>
                  <a:pt x="37" y="61"/>
                </a:lnTo>
                <a:lnTo>
                  <a:pt x="31" y="56"/>
                </a:lnTo>
                <a:lnTo>
                  <a:pt x="27" y="52"/>
                </a:lnTo>
                <a:lnTo>
                  <a:pt x="20" y="46"/>
                </a:lnTo>
                <a:lnTo>
                  <a:pt x="20" y="44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498"/>
          <xdr:cNvSpPr>
            <a:spLocks/>
          </xdr:cNvSpPr>
        </xdr:nvSpPr>
        <xdr:spPr>
          <a:xfrm rot="1225406">
            <a:off x="3134" y="1494"/>
            <a:ext cx="41" cy="33"/>
          </a:xfrm>
          <a:custGeom>
            <a:pathLst>
              <a:path h="211" w="317">
                <a:moveTo>
                  <a:pt x="317" y="112"/>
                </a:moveTo>
                <a:lnTo>
                  <a:pt x="316" y="109"/>
                </a:lnTo>
                <a:lnTo>
                  <a:pt x="314" y="107"/>
                </a:lnTo>
                <a:lnTo>
                  <a:pt x="310" y="103"/>
                </a:lnTo>
                <a:lnTo>
                  <a:pt x="308" y="97"/>
                </a:lnTo>
                <a:lnTo>
                  <a:pt x="304" y="90"/>
                </a:lnTo>
                <a:lnTo>
                  <a:pt x="298" y="80"/>
                </a:lnTo>
                <a:lnTo>
                  <a:pt x="293" y="73"/>
                </a:lnTo>
                <a:lnTo>
                  <a:pt x="287" y="65"/>
                </a:lnTo>
                <a:lnTo>
                  <a:pt x="281" y="53"/>
                </a:lnTo>
                <a:lnTo>
                  <a:pt x="274" y="44"/>
                </a:lnTo>
                <a:lnTo>
                  <a:pt x="268" y="36"/>
                </a:lnTo>
                <a:lnTo>
                  <a:pt x="260" y="29"/>
                </a:lnTo>
                <a:lnTo>
                  <a:pt x="253" y="19"/>
                </a:lnTo>
                <a:lnTo>
                  <a:pt x="247" y="14"/>
                </a:lnTo>
                <a:lnTo>
                  <a:pt x="240" y="8"/>
                </a:lnTo>
                <a:lnTo>
                  <a:pt x="234" y="4"/>
                </a:lnTo>
                <a:lnTo>
                  <a:pt x="228" y="0"/>
                </a:lnTo>
                <a:lnTo>
                  <a:pt x="222" y="0"/>
                </a:lnTo>
                <a:lnTo>
                  <a:pt x="219" y="0"/>
                </a:lnTo>
                <a:lnTo>
                  <a:pt x="217" y="2"/>
                </a:lnTo>
                <a:lnTo>
                  <a:pt x="211" y="8"/>
                </a:lnTo>
                <a:lnTo>
                  <a:pt x="209" y="17"/>
                </a:lnTo>
                <a:lnTo>
                  <a:pt x="205" y="25"/>
                </a:lnTo>
                <a:lnTo>
                  <a:pt x="203" y="34"/>
                </a:lnTo>
                <a:lnTo>
                  <a:pt x="198" y="40"/>
                </a:lnTo>
                <a:lnTo>
                  <a:pt x="194" y="42"/>
                </a:lnTo>
                <a:lnTo>
                  <a:pt x="184" y="36"/>
                </a:lnTo>
                <a:lnTo>
                  <a:pt x="179" y="31"/>
                </a:lnTo>
                <a:lnTo>
                  <a:pt x="171" y="25"/>
                </a:lnTo>
                <a:lnTo>
                  <a:pt x="163" y="17"/>
                </a:lnTo>
                <a:lnTo>
                  <a:pt x="156" y="12"/>
                </a:lnTo>
                <a:lnTo>
                  <a:pt x="152" y="6"/>
                </a:lnTo>
                <a:lnTo>
                  <a:pt x="148" y="0"/>
                </a:lnTo>
                <a:lnTo>
                  <a:pt x="146" y="2"/>
                </a:lnTo>
                <a:lnTo>
                  <a:pt x="146" y="8"/>
                </a:lnTo>
                <a:lnTo>
                  <a:pt x="144" y="17"/>
                </a:lnTo>
                <a:lnTo>
                  <a:pt x="143" y="27"/>
                </a:lnTo>
                <a:lnTo>
                  <a:pt x="141" y="36"/>
                </a:lnTo>
                <a:lnTo>
                  <a:pt x="137" y="44"/>
                </a:lnTo>
                <a:lnTo>
                  <a:pt x="135" y="50"/>
                </a:lnTo>
                <a:lnTo>
                  <a:pt x="131" y="53"/>
                </a:lnTo>
                <a:lnTo>
                  <a:pt x="124" y="53"/>
                </a:lnTo>
                <a:lnTo>
                  <a:pt x="116" y="53"/>
                </a:lnTo>
                <a:lnTo>
                  <a:pt x="106" y="53"/>
                </a:lnTo>
                <a:lnTo>
                  <a:pt x="97" y="53"/>
                </a:lnTo>
                <a:lnTo>
                  <a:pt x="87" y="53"/>
                </a:lnTo>
                <a:lnTo>
                  <a:pt x="80" y="53"/>
                </a:lnTo>
                <a:lnTo>
                  <a:pt x="74" y="53"/>
                </a:lnTo>
                <a:lnTo>
                  <a:pt x="72" y="53"/>
                </a:lnTo>
                <a:lnTo>
                  <a:pt x="80" y="86"/>
                </a:lnTo>
                <a:lnTo>
                  <a:pt x="76" y="86"/>
                </a:lnTo>
                <a:lnTo>
                  <a:pt x="67" y="88"/>
                </a:lnTo>
                <a:lnTo>
                  <a:pt x="61" y="88"/>
                </a:lnTo>
                <a:lnTo>
                  <a:pt x="55" y="90"/>
                </a:lnTo>
                <a:lnTo>
                  <a:pt x="48" y="92"/>
                </a:lnTo>
                <a:lnTo>
                  <a:pt x="42" y="93"/>
                </a:lnTo>
                <a:lnTo>
                  <a:pt x="34" y="93"/>
                </a:lnTo>
                <a:lnTo>
                  <a:pt x="27" y="95"/>
                </a:lnTo>
                <a:lnTo>
                  <a:pt x="19" y="97"/>
                </a:lnTo>
                <a:lnTo>
                  <a:pt x="13" y="99"/>
                </a:lnTo>
                <a:lnTo>
                  <a:pt x="4" y="103"/>
                </a:lnTo>
                <a:lnTo>
                  <a:pt x="0" y="107"/>
                </a:lnTo>
                <a:lnTo>
                  <a:pt x="0" y="111"/>
                </a:lnTo>
                <a:lnTo>
                  <a:pt x="8" y="114"/>
                </a:lnTo>
                <a:lnTo>
                  <a:pt x="11" y="114"/>
                </a:lnTo>
                <a:lnTo>
                  <a:pt x="17" y="118"/>
                </a:lnTo>
                <a:lnTo>
                  <a:pt x="25" y="120"/>
                </a:lnTo>
                <a:lnTo>
                  <a:pt x="32" y="122"/>
                </a:lnTo>
                <a:lnTo>
                  <a:pt x="36" y="124"/>
                </a:lnTo>
                <a:lnTo>
                  <a:pt x="44" y="126"/>
                </a:lnTo>
                <a:lnTo>
                  <a:pt x="49" y="128"/>
                </a:lnTo>
                <a:lnTo>
                  <a:pt x="55" y="131"/>
                </a:lnTo>
                <a:lnTo>
                  <a:pt x="63" y="137"/>
                </a:lnTo>
                <a:lnTo>
                  <a:pt x="67" y="145"/>
                </a:lnTo>
                <a:lnTo>
                  <a:pt x="65" y="150"/>
                </a:lnTo>
                <a:lnTo>
                  <a:pt x="65" y="158"/>
                </a:lnTo>
                <a:lnTo>
                  <a:pt x="63" y="164"/>
                </a:lnTo>
                <a:lnTo>
                  <a:pt x="63" y="173"/>
                </a:lnTo>
                <a:lnTo>
                  <a:pt x="63" y="179"/>
                </a:lnTo>
                <a:lnTo>
                  <a:pt x="65" y="183"/>
                </a:lnTo>
                <a:lnTo>
                  <a:pt x="68" y="185"/>
                </a:lnTo>
                <a:lnTo>
                  <a:pt x="72" y="187"/>
                </a:lnTo>
                <a:lnTo>
                  <a:pt x="78" y="185"/>
                </a:lnTo>
                <a:lnTo>
                  <a:pt x="87" y="183"/>
                </a:lnTo>
                <a:lnTo>
                  <a:pt x="95" y="181"/>
                </a:lnTo>
                <a:lnTo>
                  <a:pt x="105" y="181"/>
                </a:lnTo>
                <a:lnTo>
                  <a:pt x="112" y="179"/>
                </a:lnTo>
                <a:lnTo>
                  <a:pt x="120" y="179"/>
                </a:lnTo>
                <a:lnTo>
                  <a:pt x="125" y="179"/>
                </a:lnTo>
                <a:lnTo>
                  <a:pt x="127" y="179"/>
                </a:lnTo>
                <a:lnTo>
                  <a:pt x="125" y="185"/>
                </a:lnTo>
                <a:lnTo>
                  <a:pt x="124" y="194"/>
                </a:lnTo>
                <a:lnTo>
                  <a:pt x="122" y="200"/>
                </a:lnTo>
                <a:lnTo>
                  <a:pt x="124" y="206"/>
                </a:lnTo>
                <a:lnTo>
                  <a:pt x="125" y="209"/>
                </a:lnTo>
                <a:lnTo>
                  <a:pt x="129" y="211"/>
                </a:lnTo>
                <a:lnTo>
                  <a:pt x="131" y="211"/>
                </a:lnTo>
                <a:lnTo>
                  <a:pt x="137" y="211"/>
                </a:lnTo>
                <a:lnTo>
                  <a:pt x="143" y="209"/>
                </a:lnTo>
                <a:lnTo>
                  <a:pt x="150" y="209"/>
                </a:lnTo>
                <a:lnTo>
                  <a:pt x="156" y="209"/>
                </a:lnTo>
                <a:lnTo>
                  <a:pt x="165" y="208"/>
                </a:lnTo>
                <a:lnTo>
                  <a:pt x="173" y="206"/>
                </a:lnTo>
                <a:lnTo>
                  <a:pt x="184" y="206"/>
                </a:lnTo>
                <a:lnTo>
                  <a:pt x="192" y="204"/>
                </a:lnTo>
                <a:lnTo>
                  <a:pt x="201" y="204"/>
                </a:lnTo>
                <a:lnTo>
                  <a:pt x="209" y="202"/>
                </a:lnTo>
                <a:lnTo>
                  <a:pt x="217" y="200"/>
                </a:lnTo>
                <a:lnTo>
                  <a:pt x="222" y="198"/>
                </a:lnTo>
                <a:lnTo>
                  <a:pt x="228" y="198"/>
                </a:lnTo>
                <a:lnTo>
                  <a:pt x="234" y="196"/>
                </a:lnTo>
                <a:lnTo>
                  <a:pt x="238" y="194"/>
                </a:lnTo>
                <a:lnTo>
                  <a:pt x="243" y="190"/>
                </a:lnTo>
                <a:lnTo>
                  <a:pt x="253" y="181"/>
                </a:lnTo>
                <a:lnTo>
                  <a:pt x="262" y="169"/>
                </a:lnTo>
                <a:lnTo>
                  <a:pt x="274" y="158"/>
                </a:lnTo>
                <a:lnTo>
                  <a:pt x="281" y="145"/>
                </a:lnTo>
                <a:lnTo>
                  <a:pt x="289" y="137"/>
                </a:lnTo>
                <a:lnTo>
                  <a:pt x="295" y="130"/>
                </a:lnTo>
                <a:lnTo>
                  <a:pt x="298" y="128"/>
                </a:lnTo>
                <a:lnTo>
                  <a:pt x="241" y="120"/>
                </a:lnTo>
                <a:lnTo>
                  <a:pt x="238" y="122"/>
                </a:lnTo>
                <a:lnTo>
                  <a:pt x="232" y="130"/>
                </a:lnTo>
                <a:lnTo>
                  <a:pt x="222" y="139"/>
                </a:lnTo>
                <a:lnTo>
                  <a:pt x="213" y="150"/>
                </a:lnTo>
                <a:lnTo>
                  <a:pt x="203" y="158"/>
                </a:lnTo>
                <a:lnTo>
                  <a:pt x="194" y="168"/>
                </a:lnTo>
                <a:lnTo>
                  <a:pt x="186" y="173"/>
                </a:lnTo>
                <a:lnTo>
                  <a:pt x="184" y="173"/>
                </a:lnTo>
                <a:lnTo>
                  <a:pt x="184" y="166"/>
                </a:lnTo>
                <a:lnTo>
                  <a:pt x="190" y="158"/>
                </a:lnTo>
                <a:lnTo>
                  <a:pt x="196" y="149"/>
                </a:lnTo>
                <a:lnTo>
                  <a:pt x="203" y="139"/>
                </a:lnTo>
                <a:lnTo>
                  <a:pt x="209" y="128"/>
                </a:lnTo>
                <a:lnTo>
                  <a:pt x="217" y="120"/>
                </a:lnTo>
                <a:lnTo>
                  <a:pt x="221" y="114"/>
                </a:lnTo>
                <a:lnTo>
                  <a:pt x="222" y="114"/>
                </a:lnTo>
                <a:lnTo>
                  <a:pt x="221" y="112"/>
                </a:lnTo>
                <a:lnTo>
                  <a:pt x="219" y="112"/>
                </a:lnTo>
                <a:lnTo>
                  <a:pt x="215" y="112"/>
                </a:lnTo>
                <a:lnTo>
                  <a:pt x="209" y="112"/>
                </a:lnTo>
                <a:lnTo>
                  <a:pt x="201" y="111"/>
                </a:lnTo>
                <a:lnTo>
                  <a:pt x="192" y="111"/>
                </a:lnTo>
                <a:lnTo>
                  <a:pt x="184" y="111"/>
                </a:lnTo>
                <a:lnTo>
                  <a:pt x="177" y="111"/>
                </a:lnTo>
                <a:lnTo>
                  <a:pt x="165" y="109"/>
                </a:lnTo>
                <a:lnTo>
                  <a:pt x="156" y="109"/>
                </a:lnTo>
                <a:lnTo>
                  <a:pt x="148" y="109"/>
                </a:lnTo>
                <a:lnTo>
                  <a:pt x="139" y="109"/>
                </a:lnTo>
                <a:lnTo>
                  <a:pt x="129" y="109"/>
                </a:lnTo>
                <a:lnTo>
                  <a:pt x="124" y="111"/>
                </a:lnTo>
                <a:lnTo>
                  <a:pt x="116" y="112"/>
                </a:lnTo>
                <a:lnTo>
                  <a:pt x="112" y="114"/>
                </a:lnTo>
                <a:lnTo>
                  <a:pt x="103" y="114"/>
                </a:lnTo>
                <a:lnTo>
                  <a:pt x="99" y="114"/>
                </a:lnTo>
                <a:lnTo>
                  <a:pt x="97" y="111"/>
                </a:lnTo>
                <a:lnTo>
                  <a:pt x="101" y="109"/>
                </a:lnTo>
                <a:lnTo>
                  <a:pt x="103" y="105"/>
                </a:lnTo>
                <a:lnTo>
                  <a:pt x="106" y="103"/>
                </a:lnTo>
                <a:lnTo>
                  <a:pt x="114" y="101"/>
                </a:lnTo>
                <a:lnTo>
                  <a:pt x="122" y="101"/>
                </a:lnTo>
                <a:lnTo>
                  <a:pt x="131" y="99"/>
                </a:lnTo>
                <a:lnTo>
                  <a:pt x="143" y="97"/>
                </a:lnTo>
                <a:lnTo>
                  <a:pt x="150" y="97"/>
                </a:lnTo>
                <a:lnTo>
                  <a:pt x="156" y="97"/>
                </a:lnTo>
                <a:lnTo>
                  <a:pt x="165" y="99"/>
                </a:lnTo>
                <a:lnTo>
                  <a:pt x="175" y="101"/>
                </a:lnTo>
                <a:lnTo>
                  <a:pt x="182" y="101"/>
                </a:lnTo>
                <a:lnTo>
                  <a:pt x="190" y="101"/>
                </a:lnTo>
                <a:lnTo>
                  <a:pt x="196" y="101"/>
                </a:lnTo>
                <a:lnTo>
                  <a:pt x="203" y="101"/>
                </a:lnTo>
                <a:lnTo>
                  <a:pt x="209" y="101"/>
                </a:lnTo>
                <a:lnTo>
                  <a:pt x="215" y="101"/>
                </a:lnTo>
                <a:lnTo>
                  <a:pt x="221" y="101"/>
                </a:lnTo>
                <a:lnTo>
                  <a:pt x="226" y="103"/>
                </a:lnTo>
                <a:lnTo>
                  <a:pt x="234" y="103"/>
                </a:lnTo>
                <a:lnTo>
                  <a:pt x="240" y="103"/>
                </a:lnTo>
                <a:lnTo>
                  <a:pt x="245" y="103"/>
                </a:lnTo>
                <a:lnTo>
                  <a:pt x="249" y="103"/>
                </a:lnTo>
                <a:lnTo>
                  <a:pt x="251" y="99"/>
                </a:lnTo>
                <a:lnTo>
                  <a:pt x="249" y="95"/>
                </a:lnTo>
                <a:lnTo>
                  <a:pt x="243" y="90"/>
                </a:lnTo>
                <a:lnTo>
                  <a:pt x="234" y="82"/>
                </a:lnTo>
                <a:lnTo>
                  <a:pt x="224" y="73"/>
                </a:lnTo>
                <a:lnTo>
                  <a:pt x="219" y="67"/>
                </a:lnTo>
                <a:lnTo>
                  <a:pt x="215" y="59"/>
                </a:lnTo>
                <a:lnTo>
                  <a:pt x="217" y="57"/>
                </a:lnTo>
                <a:lnTo>
                  <a:pt x="219" y="55"/>
                </a:lnTo>
                <a:lnTo>
                  <a:pt x="221" y="57"/>
                </a:lnTo>
                <a:lnTo>
                  <a:pt x="224" y="61"/>
                </a:lnTo>
                <a:lnTo>
                  <a:pt x="232" y="67"/>
                </a:lnTo>
                <a:lnTo>
                  <a:pt x="238" y="73"/>
                </a:lnTo>
                <a:lnTo>
                  <a:pt x="243" y="78"/>
                </a:lnTo>
                <a:lnTo>
                  <a:pt x="249" y="80"/>
                </a:lnTo>
                <a:lnTo>
                  <a:pt x="253" y="84"/>
                </a:lnTo>
                <a:lnTo>
                  <a:pt x="262" y="86"/>
                </a:lnTo>
                <a:lnTo>
                  <a:pt x="264" y="88"/>
                </a:lnTo>
                <a:lnTo>
                  <a:pt x="264" y="86"/>
                </a:lnTo>
                <a:lnTo>
                  <a:pt x="262" y="80"/>
                </a:lnTo>
                <a:lnTo>
                  <a:pt x="260" y="73"/>
                </a:lnTo>
                <a:lnTo>
                  <a:pt x="260" y="67"/>
                </a:lnTo>
                <a:lnTo>
                  <a:pt x="259" y="59"/>
                </a:lnTo>
                <a:lnTo>
                  <a:pt x="259" y="53"/>
                </a:lnTo>
                <a:lnTo>
                  <a:pt x="260" y="50"/>
                </a:lnTo>
                <a:lnTo>
                  <a:pt x="264" y="50"/>
                </a:lnTo>
                <a:lnTo>
                  <a:pt x="268" y="53"/>
                </a:lnTo>
                <a:lnTo>
                  <a:pt x="270" y="61"/>
                </a:lnTo>
                <a:lnTo>
                  <a:pt x="270" y="69"/>
                </a:lnTo>
                <a:lnTo>
                  <a:pt x="274" y="78"/>
                </a:lnTo>
                <a:lnTo>
                  <a:pt x="274" y="88"/>
                </a:lnTo>
                <a:lnTo>
                  <a:pt x="274" y="97"/>
                </a:lnTo>
                <a:lnTo>
                  <a:pt x="274" y="103"/>
                </a:lnTo>
                <a:lnTo>
                  <a:pt x="274" y="105"/>
                </a:lnTo>
                <a:lnTo>
                  <a:pt x="317" y="112"/>
                </a:lnTo>
                <a:lnTo>
                  <a:pt x="317" y="112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499"/>
          <xdr:cNvSpPr>
            <a:spLocks/>
          </xdr:cNvSpPr>
        </xdr:nvSpPr>
        <xdr:spPr>
          <a:xfrm rot="1225406">
            <a:off x="3168" y="1523"/>
            <a:ext cx="15" cy="16"/>
          </a:xfrm>
          <a:custGeom>
            <a:pathLst>
              <a:path h="105" w="118">
                <a:moveTo>
                  <a:pt x="116" y="2"/>
                </a:moveTo>
                <a:lnTo>
                  <a:pt x="114" y="0"/>
                </a:lnTo>
                <a:lnTo>
                  <a:pt x="112" y="0"/>
                </a:lnTo>
                <a:lnTo>
                  <a:pt x="106" y="0"/>
                </a:lnTo>
                <a:lnTo>
                  <a:pt x="101" y="0"/>
                </a:lnTo>
                <a:lnTo>
                  <a:pt x="93" y="0"/>
                </a:lnTo>
                <a:lnTo>
                  <a:pt x="86" y="2"/>
                </a:lnTo>
                <a:lnTo>
                  <a:pt x="76" y="4"/>
                </a:lnTo>
                <a:lnTo>
                  <a:pt x="67" y="6"/>
                </a:lnTo>
                <a:lnTo>
                  <a:pt x="57" y="10"/>
                </a:lnTo>
                <a:lnTo>
                  <a:pt x="48" y="14"/>
                </a:lnTo>
                <a:lnTo>
                  <a:pt x="36" y="17"/>
                </a:lnTo>
                <a:lnTo>
                  <a:pt x="29" y="25"/>
                </a:lnTo>
                <a:lnTo>
                  <a:pt x="19" y="35"/>
                </a:lnTo>
                <a:lnTo>
                  <a:pt x="11" y="46"/>
                </a:lnTo>
                <a:lnTo>
                  <a:pt x="10" y="52"/>
                </a:lnTo>
                <a:lnTo>
                  <a:pt x="6" y="57"/>
                </a:lnTo>
                <a:lnTo>
                  <a:pt x="2" y="65"/>
                </a:lnTo>
                <a:lnTo>
                  <a:pt x="0" y="73"/>
                </a:lnTo>
                <a:lnTo>
                  <a:pt x="4" y="105"/>
                </a:lnTo>
                <a:lnTo>
                  <a:pt x="4" y="103"/>
                </a:lnTo>
                <a:lnTo>
                  <a:pt x="6" y="99"/>
                </a:lnTo>
                <a:lnTo>
                  <a:pt x="6" y="94"/>
                </a:lnTo>
                <a:lnTo>
                  <a:pt x="10" y="88"/>
                </a:lnTo>
                <a:lnTo>
                  <a:pt x="13" y="80"/>
                </a:lnTo>
                <a:lnTo>
                  <a:pt x="17" y="73"/>
                </a:lnTo>
                <a:lnTo>
                  <a:pt x="23" y="63"/>
                </a:lnTo>
                <a:lnTo>
                  <a:pt x="30" y="55"/>
                </a:lnTo>
                <a:lnTo>
                  <a:pt x="36" y="46"/>
                </a:lnTo>
                <a:lnTo>
                  <a:pt x="46" y="38"/>
                </a:lnTo>
                <a:lnTo>
                  <a:pt x="55" y="31"/>
                </a:lnTo>
                <a:lnTo>
                  <a:pt x="65" y="25"/>
                </a:lnTo>
                <a:lnTo>
                  <a:pt x="70" y="23"/>
                </a:lnTo>
                <a:lnTo>
                  <a:pt x="76" y="21"/>
                </a:lnTo>
                <a:lnTo>
                  <a:pt x="82" y="19"/>
                </a:lnTo>
                <a:lnTo>
                  <a:pt x="89" y="19"/>
                </a:lnTo>
                <a:lnTo>
                  <a:pt x="95" y="17"/>
                </a:lnTo>
                <a:lnTo>
                  <a:pt x="103" y="19"/>
                </a:lnTo>
                <a:lnTo>
                  <a:pt x="110" y="19"/>
                </a:lnTo>
                <a:lnTo>
                  <a:pt x="118" y="23"/>
                </a:lnTo>
                <a:lnTo>
                  <a:pt x="116" y="2"/>
                </a:lnTo>
                <a:lnTo>
                  <a:pt x="116" y="2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AutoShape 500"/>
          <xdr:cNvSpPr>
            <a:spLocks/>
          </xdr:cNvSpPr>
        </xdr:nvSpPr>
        <xdr:spPr>
          <a:xfrm rot="1225406">
            <a:off x="3134" y="1521"/>
            <a:ext cx="15" cy="11"/>
          </a:xfrm>
          <a:custGeom>
            <a:pathLst>
              <a:path h="69" w="110">
                <a:moveTo>
                  <a:pt x="15" y="57"/>
                </a:moveTo>
                <a:lnTo>
                  <a:pt x="0" y="38"/>
                </a:lnTo>
                <a:lnTo>
                  <a:pt x="4" y="0"/>
                </a:lnTo>
                <a:lnTo>
                  <a:pt x="25" y="38"/>
                </a:lnTo>
                <a:lnTo>
                  <a:pt x="49" y="15"/>
                </a:lnTo>
                <a:lnTo>
                  <a:pt x="63" y="33"/>
                </a:lnTo>
                <a:lnTo>
                  <a:pt x="93" y="25"/>
                </a:lnTo>
                <a:lnTo>
                  <a:pt x="110" y="57"/>
                </a:lnTo>
                <a:lnTo>
                  <a:pt x="108" y="57"/>
                </a:lnTo>
                <a:lnTo>
                  <a:pt x="99" y="61"/>
                </a:lnTo>
                <a:lnTo>
                  <a:pt x="91" y="63"/>
                </a:lnTo>
                <a:lnTo>
                  <a:pt x="86" y="65"/>
                </a:lnTo>
                <a:lnTo>
                  <a:pt x="80" y="65"/>
                </a:lnTo>
                <a:lnTo>
                  <a:pt x="72" y="69"/>
                </a:lnTo>
                <a:lnTo>
                  <a:pt x="63" y="69"/>
                </a:lnTo>
                <a:lnTo>
                  <a:pt x="57" y="69"/>
                </a:lnTo>
                <a:lnTo>
                  <a:pt x="48" y="69"/>
                </a:lnTo>
                <a:lnTo>
                  <a:pt x="42" y="69"/>
                </a:lnTo>
                <a:lnTo>
                  <a:pt x="32" y="67"/>
                </a:lnTo>
                <a:lnTo>
                  <a:pt x="27" y="65"/>
                </a:lnTo>
                <a:lnTo>
                  <a:pt x="19" y="61"/>
                </a:lnTo>
                <a:lnTo>
                  <a:pt x="15" y="57"/>
                </a:lnTo>
                <a:lnTo>
                  <a:pt x="15" y="57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AutoShape 501"/>
          <xdr:cNvSpPr>
            <a:spLocks/>
          </xdr:cNvSpPr>
        </xdr:nvSpPr>
        <xdr:spPr>
          <a:xfrm rot="1225406">
            <a:off x="3158" y="1531"/>
            <a:ext cx="13" cy="10"/>
          </a:xfrm>
          <a:custGeom>
            <a:pathLst>
              <a:path h="66" w="97">
                <a:moveTo>
                  <a:pt x="4" y="57"/>
                </a:moveTo>
                <a:lnTo>
                  <a:pt x="0" y="9"/>
                </a:lnTo>
                <a:lnTo>
                  <a:pt x="25" y="40"/>
                </a:lnTo>
                <a:lnTo>
                  <a:pt x="40" y="5"/>
                </a:lnTo>
                <a:lnTo>
                  <a:pt x="53" y="49"/>
                </a:lnTo>
                <a:lnTo>
                  <a:pt x="53" y="45"/>
                </a:lnTo>
                <a:lnTo>
                  <a:pt x="59" y="40"/>
                </a:lnTo>
                <a:lnTo>
                  <a:pt x="65" y="32"/>
                </a:lnTo>
                <a:lnTo>
                  <a:pt x="74" y="22"/>
                </a:lnTo>
                <a:lnTo>
                  <a:pt x="82" y="11"/>
                </a:lnTo>
                <a:lnTo>
                  <a:pt x="89" y="5"/>
                </a:lnTo>
                <a:lnTo>
                  <a:pt x="95" y="0"/>
                </a:lnTo>
                <a:lnTo>
                  <a:pt x="97" y="3"/>
                </a:lnTo>
                <a:lnTo>
                  <a:pt x="95" y="7"/>
                </a:lnTo>
                <a:lnTo>
                  <a:pt x="95" y="17"/>
                </a:lnTo>
                <a:lnTo>
                  <a:pt x="93" y="26"/>
                </a:lnTo>
                <a:lnTo>
                  <a:pt x="89" y="38"/>
                </a:lnTo>
                <a:lnTo>
                  <a:pt x="88" y="45"/>
                </a:lnTo>
                <a:lnTo>
                  <a:pt x="86" y="55"/>
                </a:lnTo>
                <a:lnTo>
                  <a:pt x="84" y="60"/>
                </a:lnTo>
                <a:lnTo>
                  <a:pt x="84" y="62"/>
                </a:lnTo>
                <a:lnTo>
                  <a:pt x="80" y="62"/>
                </a:lnTo>
                <a:lnTo>
                  <a:pt x="70" y="64"/>
                </a:lnTo>
                <a:lnTo>
                  <a:pt x="65" y="64"/>
                </a:lnTo>
                <a:lnTo>
                  <a:pt x="59" y="64"/>
                </a:lnTo>
                <a:lnTo>
                  <a:pt x="51" y="64"/>
                </a:lnTo>
                <a:lnTo>
                  <a:pt x="44" y="66"/>
                </a:lnTo>
                <a:lnTo>
                  <a:pt x="36" y="64"/>
                </a:lnTo>
                <a:lnTo>
                  <a:pt x="29" y="64"/>
                </a:lnTo>
                <a:lnTo>
                  <a:pt x="21" y="64"/>
                </a:lnTo>
                <a:lnTo>
                  <a:pt x="15" y="64"/>
                </a:lnTo>
                <a:lnTo>
                  <a:pt x="6" y="60"/>
                </a:lnTo>
                <a:lnTo>
                  <a:pt x="4" y="57"/>
                </a:lnTo>
                <a:lnTo>
                  <a:pt x="4" y="57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502"/>
          <xdr:cNvSpPr>
            <a:spLocks/>
          </xdr:cNvSpPr>
        </xdr:nvSpPr>
        <xdr:spPr>
          <a:xfrm rot="1225406">
            <a:off x="3186" y="1493"/>
            <a:ext cx="33" cy="42"/>
          </a:xfrm>
          <a:custGeom>
            <a:pathLst>
              <a:path h="274" w="245">
                <a:moveTo>
                  <a:pt x="30" y="230"/>
                </a:moveTo>
                <a:lnTo>
                  <a:pt x="28" y="227"/>
                </a:lnTo>
                <a:lnTo>
                  <a:pt x="26" y="225"/>
                </a:lnTo>
                <a:lnTo>
                  <a:pt x="24" y="219"/>
                </a:lnTo>
                <a:lnTo>
                  <a:pt x="23" y="213"/>
                </a:lnTo>
                <a:lnTo>
                  <a:pt x="19" y="206"/>
                </a:lnTo>
                <a:lnTo>
                  <a:pt x="15" y="198"/>
                </a:lnTo>
                <a:lnTo>
                  <a:pt x="13" y="191"/>
                </a:lnTo>
                <a:lnTo>
                  <a:pt x="9" y="183"/>
                </a:lnTo>
                <a:lnTo>
                  <a:pt x="5" y="171"/>
                </a:lnTo>
                <a:lnTo>
                  <a:pt x="2" y="164"/>
                </a:lnTo>
                <a:lnTo>
                  <a:pt x="0" y="156"/>
                </a:lnTo>
                <a:lnTo>
                  <a:pt x="0" y="149"/>
                </a:lnTo>
                <a:lnTo>
                  <a:pt x="0" y="141"/>
                </a:lnTo>
                <a:lnTo>
                  <a:pt x="7" y="137"/>
                </a:lnTo>
                <a:lnTo>
                  <a:pt x="13" y="139"/>
                </a:lnTo>
                <a:lnTo>
                  <a:pt x="21" y="141"/>
                </a:lnTo>
                <a:lnTo>
                  <a:pt x="26" y="143"/>
                </a:lnTo>
                <a:lnTo>
                  <a:pt x="34" y="145"/>
                </a:lnTo>
                <a:lnTo>
                  <a:pt x="36" y="143"/>
                </a:lnTo>
                <a:lnTo>
                  <a:pt x="40" y="141"/>
                </a:lnTo>
                <a:lnTo>
                  <a:pt x="40" y="137"/>
                </a:lnTo>
                <a:lnTo>
                  <a:pt x="42" y="130"/>
                </a:lnTo>
                <a:lnTo>
                  <a:pt x="38" y="116"/>
                </a:lnTo>
                <a:lnTo>
                  <a:pt x="38" y="107"/>
                </a:lnTo>
                <a:lnTo>
                  <a:pt x="38" y="95"/>
                </a:lnTo>
                <a:lnTo>
                  <a:pt x="38" y="86"/>
                </a:lnTo>
                <a:lnTo>
                  <a:pt x="38" y="76"/>
                </a:lnTo>
                <a:lnTo>
                  <a:pt x="42" y="71"/>
                </a:lnTo>
                <a:lnTo>
                  <a:pt x="43" y="67"/>
                </a:lnTo>
                <a:lnTo>
                  <a:pt x="49" y="67"/>
                </a:lnTo>
                <a:lnTo>
                  <a:pt x="61" y="69"/>
                </a:lnTo>
                <a:lnTo>
                  <a:pt x="72" y="69"/>
                </a:lnTo>
                <a:lnTo>
                  <a:pt x="76" y="65"/>
                </a:lnTo>
                <a:lnTo>
                  <a:pt x="81" y="61"/>
                </a:lnTo>
                <a:lnTo>
                  <a:pt x="83" y="57"/>
                </a:lnTo>
                <a:lnTo>
                  <a:pt x="85" y="54"/>
                </a:lnTo>
                <a:lnTo>
                  <a:pt x="87" y="48"/>
                </a:lnTo>
                <a:lnTo>
                  <a:pt x="91" y="42"/>
                </a:lnTo>
                <a:lnTo>
                  <a:pt x="93" y="35"/>
                </a:lnTo>
                <a:lnTo>
                  <a:pt x="95" y="31"/>
                </a:lnTo>
                <a:lnTo>
                  <a:pt x="97" y="29"/>
                </a:lnTo>
                <a:lnTo>
                  <a:pt x="99" y="29"/>
                </a:lnTo>
                <a:lnTo>
                  <a:pt x="104" y="29"/>
                </a:lnTo>
                <a:lnTo>
                  <a:pt x="110" y="35"/>
                </a:lnTo>
                <a:lnTo>
                  <a:pt x="114" y="40"/>
                </a:lnTo>
                <a:lnTo>
                  <a:pt x="120" y="46"/>
                </a:lnTo>
                <a:lnTo>
                  <a:pt x="125" y="48"/>
                </a:lnTo>
                <a:lnTo>
                  <a:pt x="131" y="48"/>
                </a:lnTo>
                <a:lnTo>
                  <a:pt x="133" y="46"/>
                </a:lnTo>
                <a:lnTo>
                  <a:pt x="139" y="42"/>
                </a:lnTo>
                <a:lnTo>
                  <a:pt x="144" y="38"/>
                </a:lnTo>
                <a:lnTo>
                  <a:pt x="152" y="35"/>
                </a:lnTo>
                <a:lnTo>
                  <a:pt x="158" y="29"/>
                </a:lnTo>
                <a:lnTo>
                  <a:pt x="167" y="23"/>
                </a:lnTo>
                <a:lnTo>
                  <a:pt x="177" y="17"/>
                </a:lnTo>
                <a:lnTo>
                  <a:pt x="186" y="16"/>
                </a:lnTo>
                <a:lnTo>
                  <a:pt x="194" y="10"/>
                </a:lnTo>
                <a:lnTo>
                  <a:pt x="201" y="6"/>
                </a:lnTo>
                <a:lnTo>
                  <a:pt x="211" y="2"/>
                </a:lnTo>
                <a:lnTo>
                  <a:pt x="218" y="0"/>
                </a:lnTo>
                <a:lnTo>
                  <a:pt x="224" y="0"/>
                </a:lnTo>
                <a:lnTo>
                  <a:pt x="230" y="2"/>
                </a:lnTo>
                <a:lnTo>
                  <a:pt x="232" y="4"/>
                </a:lnTo>
                <a:lnTo>
                  <a:pt x="235" y="12"/>
                </a:lnTo>
                <a:lnTo>
                  <a:pt x="234" y="17"/>
                </a:lnTo>
                <a:lnTo>
                  <a:pt x="234" y="23"/>
                </a:lnTo>
                <a:lnTo>
                  <a:pt x="232" y="31"/>
                </a:lnTo>
                <a:lnTo>
                  <a:pt x="230" y="36"/>
                </a:lnTo>
                <a:lnTo>
                  <a:pt x="228" y="42"/>
                </a:lnTo>
                <a:lnTo>
                  <a:pt x="226" y="50"/>
                </a:lnTo>
                <a:lnTo>
                  <a:pt x="224" y="57"/>
                </a:lnTo>
                <a:lnTo>
                  <a:pt x="222" y="63"/>
                </a:lnTo>
                <a:lnTo>
                  <a:pt x="218" y="73"/>
                </a:lnTo>
                <a:lnTo>
                  <a:pt x="218" y="84"/>
                </a:lnTo>
                <a:lnTo>
                  <a:pt x="218" y="90"/>
                </a:lnTo>
                <a:lnTo>
                  <a:pt x="226" y="92"/>
                </a:lnTo>
                <a:lnTo>
                  <a:pt x="232" y="90"/>
                </a:lnTo>
                <a:lnTo>
                  <a:pt x="239" y="92"/>
                </a:lnTo>
                <a:lnTo>
                  <a:pt x="243" y="95"/>
                </a:lnTo>
                <a:lnTo>
                  <a:pt x="245" y="99"/>
                </a:lnTo>
                <a:lnTo>
                  <a:pt x="243" y="107"/>
                </a:lnTo>
                <a:lnTo>
                  <a:pt x="237" y="116"/>
                </a:lnTo>
                <a:lnTo>
                  <a:pt x="232" y="118"/>
                </a:lnTo>
                <a:lnTo>
                  <a:pt x="224" y="124"/>
                </a:lnTo>
                <a:lnTo>
                  <a:pt x="218" y="132"/>
                </a:lnTo>
                <a:lnTo>
                  <a:pt x="213" y="141"/>
                </a:lnTo>
                <a:lnTo>
                  <a:pt x="205" y="149"/>
                </a:lnTo>
                <a:lnTo>
                  <a:pt x="203" y="156"/>
                </a:lnTo>
                <a:lnTo>
                  <a:pt x="205" y="160"/>
                </a:lnTo>
                <a:lnTo>
                  <a:pt x="209" y="162"/>
                </a:lnTo>
                <a:lnTo>
                  <a:pt x="215" y="162"/>
                </a:lnTo>
                <a:lnTo>
                  <a:pt x="220" y="164"/>
                </a:lnTo>
                <a:lnTo>
                  <a:pt x="226" y="166"/>
                </a:lnTo>
                <a:lnTo>
                  <a:pt x="234" y="168"/>
                </a:lnTo>
                <a:lnTo>
                  <a:pt x="241" y="173"/>
                </a:lnTo>
                <a:lnTo>
                  <a:pt x="237" y="179"/>
                </a:lnTo>
                <a:lnTo>
                  <a:pt x="230" y="183"/>
                </a:lnTo>
                <a:lnTo>
                  <a:pt x="224" y="187"/>
                </a:lnTo>
                <a:lnTo>
                  <a:pt x="216" y="191"/>
                </a:lnTo>
                <a:lnTo>
                  <a:pt x="211" y="194"/>
                </a:lnTo>
                <a:lnTo>
                  <a:pt x="203" y="196"/>
                </a:lnTo>
                <a:lnTo>
                  <a:pt x="199" y="198"/>
                </a:lnTo>
                <a:lnTo>
                  <a:pt x="194" y="198"/>
                </a:lnTo>
                <a:lnTo>
                  <a:pt x="194" y="200"/>
                </a:lnTo>
                <a:lnTo>
                  <a:pt x="199" y="202"/>
                </a:lnTo>
                <a:lnTo>
                  <a:pt x="209" y="210"/>
                </a:lnTo>
                <a:lnTo>
                  <a:pt x="216" y="217"/>
                </a:lnTo>
                <a:lnTo>
                  <a:pt x="213" y="227"/>
                </a:lnTo>
                <a:lnTo>
                  <a:pt x="203" y="230"/>
                </a:lnTo>
                <a:lnTo>
                  <a:pt x="194" y="240"/>
                </a:lnTo>
                <a:lnTo>
                  <a:pt x="186" y="244"/>
                </a:lnTo>
                <a:lnTo>
                  <a:pt x="180" y="249"/>
                </a:lnTo>
                <a:lnTo>
                  <a:pt x="171" y="251"/>
                </a:lnTo>
                <a:lnTo>
                  <a:pt x="165" y="257"/>
                </a:lnTo>
                <a:lnTo>
                  <a:pt x="156" y="261"/>
                </a:lnTo>
                <a:lnTo>
                  <a:pt x="148" y="265"/>
                </a:lnTo>
                <a:lnTo>
                  <a:pt x="139" y="268"/>
                </a:lnTo>
                <a:lnTo>
                  <a:pt x="131" y="270"/>
                </a:lnTo>
                <a:lnTo>
                  <a:pt x="121" y="272"/>
                </a:lnTo>
                <a:lnTo>
                  <a:pt x="114" y="274"/>
                </a:lnTo>
                <a:lnTo>
                  <a:pt x="108" y="274"/>
                </a:lnTo>
                <a:lnTo>
                  <a:pt x="101" y="274"/>
                </a:lnTo>
                <a:lnTo>
                  <a:pt x="93" y="270"/>
                </a:lnTo>
                <a:lnTo>
                  <a:pt x="85" y="268"/>
                </a:lnTo>
                <a:lnTo>
                  <a:pt x="80" y="267"/>
                </a:lnTo>
                <a:lnTo>
                  <a:pt x="74" y="265"/>
                </a:lnTo>
                <a:lnTo>
                  <a:pt x="64" y="261"/>
                </a:lnTo>
                <a:lnTo>
                  <a:pt x="57" y="257"/>
                </a:lnTo>
                <a:lnTo>
                  <a:pt x="49" y="253"/>
                </a:lnTo>
                <a:lnTo>
                  <a:pt x="43" y="251"/>
                </a:lnTo>
                <a:lnTo>
                  <a:pt x="42" y="249"/>
                </a:lnTo>
                <a:lnTo>
                  <a:pt x="42" y="246"/>
                </a:lnTo>
                <a:lnTo>
                  <a:pt x="45" y="240"/>
                </a:lnTo>
                <a:lnTo>
                  <a:pt x="51" y="232"/>
                </a:lnTo>
                <a:lnTo>
                  <a:pt x="61" y="221"/>
                </a:lnTo>
                <a:lnTo>
                  <a:pt x="62" y="215"/>
                </a:lnTo>
                <a:lnTo>
                  <a:pt x="68" y="208"/>
                </a:lnTo>
                <a:lnTo>
                  <a:pt x="74" y="202"/>
                </a:lnTo>
                <a:lnTo>
                  <a:pt x="81" y="194"/>
                </a:lnTo>
                <a:lnTo>
                  <a:pt x="87" y="187"/>
                </a:lnTo>
                <a:lnTo>
                  <a:pt x="93" y="179"/>
                </a:lnTo>
                <a:lnTo>
                  <a:pt x="99" y="171"/>
                </a:lnTo>
                <a:lnTo>
                  <a:pt x="106" y="164"/>
                </a:lnTo>
                <a:lnTo>
                  <a:pt x="112" y="154"/>
                </a:lnTo>
                <a:lnTo>
                  <a:pt x="118" y="147"/>
                </a:lnTo>
                <a:lnTo>
                  <a:pt x="123" y="137"/>
                </a:lnTo>
                <a:lnTo>
                  <a:pt x="131" y="132"/>
                </a:lnTo>
                <a:lnTo>
                  <a:pt x="137" y="124"/>
                </a:lnTo>
                <a:lnTo>
                  <a:pt x="144" y="116"/>
                </a:lnTo>
                <a:lnTo>
                  <a:pt x="150" y="109"/>
                </a:lnTo>
                <a:lnTo>
                  <a:pt x="156" y="101"/>
                </a:lnTo>
                <a:lnTo>
                  <a:pt x="159" y="95"/>
                </a:lnTo>
                <a:lnTo>
                  <a:pt x="165" y="88"/>
                </a:lnTo>
                <a:lnTo>
                  <a:pt x="169" y="82"/>
                </a:lnTo>
                <a:lnTo>
                  <a:pt x="175" y="78"/>
                </a:lnTo>
                <a:lnTo>
                  <a:pt x="180" y="71"/>
                </a:lnTo>
                <a:lnTo>
                  <a:pt x="188" y="65"/>
                </a:lnTo>
                <a:lnTo>
                  <a:pt x="192" y="59"/>
                </a:lnTo>
                <a:lnTo>
                  <a:pt x="194" y="54"/>
                </a:lnTo>
                <a:lnTo>
                  <a:pt x="190" y="52"/>
                </a:lnTo>
                <a:lnTo>
                  <a:pt x="186" y="56"/>
                </a:lnTo>
                <a:lnTo>
                  <a:pt x="182" y="57"/>
                </a:lnTo>
                <a:lnTo>
                  <a:pt x="177" y="61"/>
                </a:lnTo>
                <a:lnTo>
                  <a:pt x="169" y="65"/>
                </a:lnTo>
                <a:lnTo>
                  <a:pt x="163" y="73"/>
                </a:lnTo>
                <a:lnTo>
                  <a:pt x="154" y="82"/>
                </a:lnTo>
                <a:lnTo>
                  <a:pt x="144" y="92"/>
                </a:lnTo>
                <a:lnTo>
                  <a:pt x="139" y="97"/>
                </a:lnTo>
                <a:lnTo>
                  <a:pt x="133" y="105"/>
                </a:lnTo>
                <a:lnTo>
                  <a:pt x="127" y="111"/>
                </a:lnTo>
                <a:lnTo>
                  <a:pt x="121" y="118"/>
                </a:lnTo>
                <a:lnTo>
                  <a:pt x="116" y="126"/>
                </a:lnTo>
                <a:lnTo>
                  <a:pt x="108" y="132"/>
                </a:lnTo>
                <a:lnTo>
                  <a:pt x="102" y="139"/>
                </a:lnTo>
                <a:lnTo>
                  <a:pt x="99" y="147"/>
                </a:lnTo>
                <a:lnTo>
                  <a:pt x="87" y="156"/>
                </a:lnTo>
                <a:lnTo>
                  <a:pt x="78" y="170"/>
                </a:lnTo>
                <a:lnTo>
                  <a:pt x="68" y="179"/>
                </a:lnTo>
                <a:lnTo>
                  <a:pt x="62" y="189"/>
                </a:lnTo>
                <a:lnTo>
                  <a:pt x="55" y="196"/>
                </a:lnTo>
                <a:lnTo>
                  <a:pt x="49" y="204"/>
                </a:lnTo>
                <a:lnTo>
                  <a:pt x="43" y="210"/>
                </a:lnTo>
                <a:lnTo>
                  <a:pt x="40" y="215"/>
                </a:lnTo>
                <a:lnTo>
                  <a:pt x="36" y="219"/>
                </a:lnTo>
                <a:lnTo>
                  <a:pt x="34" y="223"/>
                </a:lnTo>
                <a:lnTo>
                  <a:pt x="30" y="227"/>
                </a:lnTo>
                <a:lnTo>
                  <a:pt x="30" y="230"/>
                </a:lnTo>
                <a:lnTo>
                  <a:pt x="30" y="230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503"/>
          <xdr:cNvSpPr>
            <a:spLocks/>
          </xdr:cNvSpPr>
        </xdr:nvSpPr>
        <xdr:spPr>
          <a:xfrm rot="1225406">
            <a:off x="3183" y="1534"/>
            <a:ext cx="54" cy="33"/>
          </a:xfrm>
          <a:custGeom>
            <a:pathLst>
              <a:path h="213" w="410">
                <a:moveTo>
                  <a:pt x="0" y="63"/>
                </a:moveTo>
                <a:lnTo>
                  <a:pt x="0" y="61"/>
                </a:lnTo>
                <a:lnTo>
                  <a:pt x="4" y="61"/>
                </a:lnTo>
                <a:lnTo>
                  <a:pt x="9" y="61"/>
                </a:lnTo>
                <a:lnTo>
                  <a:pt x="15" y="61"/>
                </a:lnTo>
                <a:lnTo>
                  <a:pt x="23" y="61"/>
                </a:lnTo>
                <a:lnTo>
                  <a:pt x="30" y="63"/>
                </a:lnTo>
                <a:lnTo>
                  <a:pt x="40" y="63"/>
                </a:lnTo>
                <a:lnTo>
                  <a:pt x="49" y="65"/>
                </a:lnTo>
                <a:lnTo>
                  <a:pt x="59" y="65"/>
                </a:lnTo>
                <a:lnTo>
                  <a:pt x="66" y="67"/>
                </a:lnTo>
                <a:lnTo>
                  <a:pt x="76" y="69"/>
                </a:lnTo>
                <a:lnTo>
                  <a:pt x="84" y="73"/>
                </a:lnTo>
                <a:lnTo>
                  <a:pt x="89" y="75"/>
                </a:lnTo>
                <a:lnTo>
                  <a:pt x="95" y="80"/>
                </a:lnTo>
                <a:lnTo>
                  <a:pt x="97" y="82"/>
                </a:lnTo>
                <a:lnTo>
                  <a:pt x="101" y="90"/>
                </a:lnTo>
                <a:lnTo>
                  <a:pt x="99" y="99"/>
                </a:lnTo>
                <a:lnTo>
                  <a:pt x="99" y="113"/>
                </a:lnTo>
                <a:lnTo>
                  <a:pt x="97" y="118"/>
                </a:lnTo>
                <a:lnTo>
                  <a:pt x="97" y="126"/>
                </a:lnTo>
                <a:lnTo>
                  <a:pt x="97" y="132"/>
                </a:lnTo>
                <a:lnTo>
                  <a:pt x="97" y="135"/>
                </a:lnTo>
                <a:lnTo>
                  <a:pt x="95" y="145"/>
                </a:lnTo>
                <a:lnTo>
                  <a:pt x="95" y="153"/>
                </a:lnTo>
                <a:lnTo>
                  <a:pt x="95" y="158"/>
                </a:lnTo>
                <a:lnTo>
                  <a:pt x="95" y="162"/>
                </a:lnTo>
                <a:lnTo>
                  <a:pt x="123" y="151"/>
                </a:lnTo>
                <a:lnTo>
                  <a:pt x="144" y="187"/>
                </a:lnTo>
                <a:lnTo>
                  <a:pt x="182" y="181"/>
                </a:lnTo>
                <a:lnTo>
                  <a:pt x="215" y="213"/>
                </a:lnTo>
                <a:lnTo>
                  <a:pt x="245" y="200"/>
                </a:lnTo>
                <a:lnTo>
                  <a:pt x="321" y="196"/>
                </a:lnTo>
                <a:lnTo>
                  <a:pt x="336" y="164"/>
                </a:lnTo>
                <a:lnTo>
                  <a:pt x="410" y="162"/>
                </a:lnTo>
                <a:lnTo>
                  <a:pt x="409" y="158"/>
                </a:lnTo>
                <a:lnTo>
                  <a:pt x="401" y="151"/>
                </a:lnTo>
                <a:lnTo>
                  <a:pt x="395" y="143"/>
                </a:lnTo>
                <a:lnTo>
                  <a:pt x="391" y="137"/>
                </a:lnTo>
                <a:lnTo>
                  <a:pt x="386" y="132"/>
                </a:lnTo>
                <a:lnTo>
                  <a:pt x="380" y="126"/>
                </a:lnTo>
                <a:lnTo>
                  <a:pt x="374" y="116"/>
                </a:lnTo>
                <a:lnTo>
                  <a:pt x="367" y="111"/>
                </a:lnTo>
                <a:lnTo>
                  <a:pt x="361" y="103"/>
                </a:lnTo>
                <a:lnTo>
                  <a:pt x="355" y="97"/>
                </a:lnTo>
                <a:lnTo>
                  <a:pt x="344" y="86"/>
                </a:lnTo>
                <a:lnTo>
                  <a:pt x="336" y="80"/>
                </a:lnTo>
                <a:lnTo>
                  <a:pt x="329" y="75"/>
                </a:lnTo>
                <a:lnTo>
                  <a:pt x="323" y="69"/>
                </a:lnTo>
                <a:lnTo>
                  <a:pt x="317" y="63"/>
                </a:lnTo>
                <a:lnTo>
                  <a:pt x="317" y="57"/>
                </a:lnTo>
                <a:lnTo>
                  <a:pt x="314" y="46"/>
                </a:lnTo>
                <a:lnTo>
                  <a:pt x="314" y="42"/>
                </a:lnTo>
                <a:lnTo>
                  <a:pt x="245" y="25"/>
                </a:lnTo>
                <a:lnTo>
                  <a:pt x="264" y="6"/>
                </a:lnTo>
                <a:lnTo>
                  <a:pt x="262" y="4"/>
                </a:lnTo>
                <a:lnTo>
                  <a:pt x="260" y="4"/>
                </a:lnTo>
                <a:lnTo>
                  <a:pt x="256" y="2"/>
                </a:lnTo>
                <a:lnTo>
                  <a:pt x="251" y="2"/>
                </a:lnTo>
                <a:lnTo>
                  <a:pt x="241" y="0"/>
                </a:lnTo>
                <a:lnTo>
                  <a:pt x="236" y="0"/>
                </a:lnTo>
                <a:lnTo>
                  <a:pt x="226" y="0"/>
                </a:lnTo>
                <a:lnTo>
                  <a:pt x="217" y="0"/>
                </a:lnTo>
                <a:lnTo>
                  <a:pt x="205" y="0"/>
                </a:lnTo>
                <a:lnTo>
                  <a:pt x="196" y="2"/>
                </a:lnTo>
                <a:lnTo>
                  <a:pt x="184" y="2"/>
                </a:lnTo>
                <a:lnTo>
                  <a:pt x="175" y="6"/>
                </a:lnTo>
                <a:lnTo>
                  <a:pt x="163" y="10"/>
                </a:lnTo>
                <a:lnTo>
                  <a:pt x="154" y="16"/>
                </a:lnTo>
                <a:lnTo>
                  <a:pt x="144" y="23"/>
                </a:lnTo>
                <a:lnTo>
                  <a:pt x="137" y="33"/>
                </a:lnTo>
                <a:lnTo>
                  <a:pt x="139" y="33"/>
                </a:lnTo>
                <a:lnTo>
                  <a:pt x="144" y="37"/>
                </a:lnTo>
                <a:lnTo>
                  <a:pt x="146" y="37"/>
                </a:lnTo>
                <a:lnTo>
                  <a:pt x="152" y="38"/>
                </a:lnTo>
                <a:lnTo>
                  <a:pt x="158" y="40"/>
                </a:lnTo>
                <a:lnTo>
                  <a:pt x="163" y="44"/>
                </a:lnTo>
                <a:lnTo>
                  <a:pt x="169" y="46"/>
                </a:lnTo>
                <a:lnTo>
                  <a:pt x="177" y="50"/>
                </a:lnTo>
                <a:lnTo>
                  <a:pt x="182" y="52"/>
                </a:lnTo>
                <a:lnTo>
                  <a:pt x="192" y="56"/>
                </a:lnTo>
                <a:lnTo>
                  <a:pt x="199" y="59"/>
                </a:lnTo>
                <a:lnTo>
                  <a:pt x="209" y="63"/>
                </a:lnTo>
                <a:lnTo>
                  <a:pt x="217" y="67"/>
                </a:lnTo>
                <a:lnTo>
                  <a:pt x="226" y="73"/>
                </a:lnTo>
                <a:lnTo>
                  <a:pt x="232" y="75"/>
                </a:lnTo>
                <a:lnTo>
                  <a:pt x="241" y="78"/>
                </a:lnTo>
                <a:lnTo>
                  <a:pt x="247" y="82"/>
                </a:lnTo>
                <a:lnTo>
                  <a:pt x="256" y="86"/>
                </a:lnTo>
                <a:lnTo>
                  <a:pt x="264" y="90"/>
                </a:lnTo>
                <a:lnTo>
                  <a:pt x="272" y="94"/>
                </a:lnTo>
                <a:lnTo>
                  <a:pt x="277" y="97"/>
                </a:lnTo>
                <a:lnTo>
                  <a:pt x="287" y="103"/>
                </a:lnTo>
                <a:lnTo>
                  <a:pt x="298" y="109"/>
                </a:lnTo>
                <a:lnTo>
                  <a:pt x="306" y="116"/>
                </a:lnTo>
                <a:lnTo>
                  <a:pt x="314" y="122"/>
                </a:lnTo>
                <a:lnTo>
                  <a:pt x="317" y="128"/>
                </a:lnTo>
                <a:lnTo>
                  <a:pt x="314" y="132"/>
                </a:lnTo>
                <a:lnTo>
                  <a:pt x="308" y="132"/>
                </a:lnTo>
                <a:lnTo>
                  <a:pt x="302" y="128"/>
                </a:lnTo>
                <a:lnTo>
                  <a:pt x="296" y="126"/>
                </a:lnTo>
                <a:lnTo>
                  <a:pt x="289" y="122"/>
                </a:lnTo>
                <a:lnTo>
                  <a:pt x="283" y="120"/>
                </a:lnTo>
                <a:lnTo>
                  <a:pt x="277" y="115"/>
                </a:lnTo>
                <a:lnTo>
                  <a:pt x="270" y="111"/>
                </a:lnTo>
                <a:lnTo>
                  <a:pt x="264" y="107"/>
                </a:lnTo>
                <a:lnTo>
                  <a:pt x="258" y="103"/>
                </a:lnTo>
                <a:lnTo>
                  <a:pt x="251" y="97"/>
                </a:lnTo>
                <a:lnTo>
                  <a:pt x="249" y="96"/>
                </a:lnTo>
                <a:lnTo>
                  <a:pt x="249" y="97"/>
                </a:lnTo>
                <a:lnTo>
                  <a:pt x="249" y="107"/>
                </a:lnTo>
                <a:lnTo>
                  <a:pt x="249" y="111"/>
                </a:lnTo>
                <a:lnTo>
                  <a:pt x="249" y="118"/>
                </a:lnTo>
                <a:lnTo>
                  <a:pt x="249" y="126"/>
                </a:lnTo>
                <a:lnTo>
                  <a:pt x="251" y="132"/>
                </a:lnTo>
                <a:lnTo>
                  <a:pt x="249" y="137"/>
                </a:lnTo>
                <a:lnTo>
                  <a:pt x="249" y="143"/>
                </a:lnTo>
                <a:lnTo>
                  <a:pt x="247" y="149"/>
                </a:lnTo>
                <a:lnTo>
                  <a:pt x="247" y="154"/>
                </a:lnTo>
                <a:lnTo>
                  <a:pt x="245" y="160"/>
                </a:lnTo>
                <a:lnTo>
                  <a:pt x="241" y="162"/>
                </a:lnTo>
                <a:lnTo>
                  <a:pt x="236" y="154"/>
                </a:lnTo>
                <a:lnTo>
                  <a:pt x="234" y="145"/>
                </a:lnTo>
                <a:lnTo>
                  <a:pt x="232" y="137"/>
                </a:lnTo>
                <a:lnTo>
                  <a:pt x="230" y="132"/>
                </a:lnTo>
                <a:lnTo>
                  <a:pt x="230" y="126"/>
                </a:lnTo>
                <a:lnTo>
                  <a:pt x="230" y="120"/>
                </a:lnTo>
                <a:lnTo>
                  <a:pt x="230" y="113"/>
                </a:lnTo>
                <a:lnTo>
                  <a:pt x="230" y="105"/>
                </a:lnTo>
                <a:lnTo>
                  <a:pt x="230" y="99"/>
                </a:lnTo>
                <a:lnTo>
                  <a:pt x="230" y="96"/>
                </a:lnTo>
                <a:lnTo>
                  <a:pt x="230" y="88"/>
                </a:lnTo>
                <a:lnTo>
                  <a:pt x="230" y="86"/>
                </a:lnTo>
                <a:lnTo>
                  <a:pt x="161" y="63"/>
                </a:lnTo>
                <a:lnTo>
                  <a:pt x="161" y="65"/>
                </a:lnTo>
                <a:lnTo>
                  <a:pt x="161" y="73"/>
                </a:lnTo>
                <a:lnTo>
                  <a:pt x="163" y="78"/>
                </a:lnTo>
                <a:lnTo>
                  <a:pt x="163" y="84"/>
                </a:lnTo>
                <a:lnTo>
                  <a:pt x="165" y="92"/>
                </a:lnTo>
                <a:lnTo>
                  <a:pt x="167" y="99"/>
                </a:lnTo>
                <a:lnTo>
                  <a:pt x="167" y="105"/>
                </a:lnTo>
                <a:lnTo>
                  <a:pt x="169" y="111"/>
                </a:lnTo>
                <a:lnTo>
                  <a:pt x="169" y="116"/>
                </a:lnTo>
                <a:lnTo>
                  <a:pt x="169" y="124"/>
                </a:lnTo>
                <a:lnTo>
                  <a:pt x="169" y="134"/>
                </a:lnTo>
                <a:lnTo>
                  <a:pt x="167" y="139"/>
                </a:lnTo>
                <a:lnTo>
                  <a:pt x="163" y="137"/>
                </a:lnTo>
                <a:lnTo>
                  <a:pt x="158" y="130"/>
                </a:lnTo>
                <a:lnTo>
                  <a:pt x="156" y="122"/>
                </a:lnTo>
                <a:lnTo>
                  <a:pt x="154" y="116"/>
                </a:lnTo>
                <a:lnTo>
                  <a:pt x="152" y="109"/>
                </a:lnTo>
                <a:lnTo>
                  <a:pt x="150" y="103"/>
                </a:lnTo>
                <a:lnTo>
                  <a:pt x="146" y="94"/>
                </a:lnTo>
                <a:lnTo>
                  <a:pt x="146" y="86"/>
                </a:lnTo>
                <a:lnTo>
                  <a:pt x="142" y="78"/>
                </a:lnTo>
                <a:lnTo>
                  <a:pt x="142" y="73"/>
                </a:lnTo>
                <a:lnTo>
                  <a:pt x="139" y="61"/>
                </a:lnTo>
                <a:lnTo>
                  <a:pt x="135" y="57"/>
                </a:lnTo>
                <a:lnTo>
                  <a:pt x="131" y="56"/>
                </a:lnTo>
                <a:lnTo>
                  <a:pt x="125" y="56"/>
                </a:lnTo>
                <a:lnTo>
                  <a:pt x="116" y="56"/>
                </a:lnTo>
                <a:lnTo>
                  <a:pt x="108" y="56"/>
                </a:lnTo>
                <a:lnTo>
                  <a:pt x="97" y="56"/>
                </a:lnTo>
                <a:lnTo>
                  <a:pt x="85" y="56"/>
                </a:lnTo>
                <a:lnTo>
                  <a:pt x="76" y="56"/>
                </a:lnTo>
                <a:lnTo>
                  <a:pt x="65" y="57"/>
                </a:lnTo>
                <a:lnTo>
                  <a:pt x="57" y="57"/>
                </a:lnTo>
                <a:lnTo>
                  <a:pt x="49" y="57"/>
                </a:lnTo>
                <a:lnTo>
                  <a:pt x="44" y="57"/>
                </a:lnTo>
                <a:lnTo>
                  <a:pt x="40" y="57"/>
                </a:lnTo>
                <a:lnTo>
                  <a:pt x="28" y="59"/>
                </a:lnTo>
                <a:lnTo>
                  <a:pt x="19" y="61"/>
                </a:lnTo>
                <a:lnTo>
                  <a:pt x="11" y="61"/>
                </a:lnTo>
                <a:lnTo>
                  <a:pt x="6" y="61"/>
                </a:lnTo>
                <a:lnTo>
                  <a:pt x="0" y="61"/>
                </a:lnTo>
                <a:lnTo>
                  <a:pt x="0" y="63"/>
                </a:lnTo>
                <a:lnTo>
                  <a:pt x="0" y="63"/>
                </a:lnTo>
                <a:close/>
              </a:path>
            </a:pathLst>
          </a:custGeom>
          <a:solidFill>
            <a:srgbClr val="63B8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504"/>
          <xdr:cNvSpPr>
            <a:spLocks/>
          </xdr:cNvSpPr>
        </xdr:nvSpPr>
        <xdr:spPr>
          <a:xfrm rot="1225406">
            <a:off x="3189" y="1487"/>
            <a:ext cx="7" cy="6"/>
          </a:xfrm>
          <a:custGeom>
            <a:pathLst>
              <a:path h="35" w="53">
                <a:moveTo>
                  <a:pt x="30" y="2"/>
                </a:moveTo>
                <a:lnTo>
                  <a:pt x="20" y="0"/>
                </a:lnTo>
                <a:lnTo>
                  <a:pt x="13" y="2"/>
                </a:lnTo>
                <a:lnTo>
                  <a:pt x="7" y="6"/>
                </a:lnTo>
                <a:lnTo>
                  <a:pt x="1" y="12"/>
                </a:lnTo>
                <a:lnTo>
                  <a:pt x="0" y="18"/>
                </a:lnTo>
                <a:lnTo>
                  <a:pt x="0" y="23"/>
                </a:lnTo>
                <a:lnTo>
                  <a:pt x="1" y="25"/>
                </a:lnTo>
                <a:lnTo>
                  <a:pt x="7" y="31"/>
                </a:lnTo>
                <a:lnTo>
                  <a:pt x="17" y="31"/>
                </a:lnTo>
                <a:lnTo>
                  <a:pt x="24" y="33"/>
                </a:lnTo>
                <a:lnTo>
                  <a:pt x="30" y="33"/>
                </a:lnTo>
                <a:lnTo>
                  <a:pt x="38" y="35"/>
                </a:lnTo>
                <a:lnTo>
                  <a:pt x="41" y="33"/>
                </a:lnTo>
                <a:lnTo>
                  <a:pt x="47" y="31"/>
                </a:lnTo>
                <a:lnTo>
                  <a:pt x="49" y="25"/>
                </a:lnTo>
                <a:lnTo>
                  <a:pt x="53" y="19"/>
                </a:lnTo>
                <a:lnTo>
                  <a:pt x="53" y="14"/>
                </a:lnTo>
                <a:lnTo>
                  <a:pt x="51" y="8"/>
                </a:lnTo>
                <a:lnTo>
                  <a:pt x="47" y="6"/>
                </a:lnTo>
                <a:lnTo>
                  <a:pt x="43" y="4"/>
                </a:lnTo>
                <a:lnTo>
                  <a:pt x="34" y="2"/>
                </a:lnTo>
                <a:lnTo>
                  <a:pt x="30" y="2"/>
                </a:lnTo>
                <a:lnTo>
                  <a:pt x="30" y="2"/>
                </a:lnTo>
                <a:close/>
              </a:path>
            </a:pathLst>
          </a:custGeom>
          <a:solidFill>
            <a:srgbClr val="FFFF8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505"/>
          <xdr:cNvSpPr>
            <a:spLocks/>
          </xdr:cNvSpPr>
        </xdr:nvSpPr>
        <xdr:spPr>
          <a:xfrm rot="1225406">
            <a:off x="3099" y="1606"/>
            <a:ext cx="12" cy="16"/>
          </a:xfrm>
          <a:custGeom>
            <a:pathLst>
              <a:path h="102" w="87">
                <a:moveTo>
                  <a:pt x="44" y="20"/>
                </a:moveTo>
                <a:lnTo>
                  <a:pt x="36" y="11"/>
                </a:lnTo>
                <a:lnTo>
                  <a:pt x="30" y="5"/>
                </a:lnTo>
                <a:lnTo>
                  <a:pt x="25" y="1"/>
                </a:lnTo>
                <a:lnTo>
                  <a:pt x="21" y="0"/>
                </a:lnTo>
                <a:lnTo>
                  <a:pt x="11" y="3"/>
                </a:lnTo>
                <a:lnTo>
                  <a:pt x="6" y="11"/>
                </a:lnTo>
                <a:lnTo>
                  <a:pt x="2" y="17"/>
                </a:lnTo>
                <a:lnTo>
                  <a:pt x="0" y="22"/>
                </a:lnTo>
                <a:lnTo>
                  <a:pt x="0" y="30"/>
                </a:lnTo>
                <a:lnTo>
                  <a:pt x="2" y="38"/>
                </a:lnTo>
                <a:lnTo>
                  <a:pt x="4" y="45"/>
                </a:lnTo>
                <a:lnTo>
                  <a:pt x="6" y="53"/>
                </a:lnTo>
                <a:lnTo>
                  <a:pt x="11" y="58"/>
                </a:lnTo>
                <a:lnTo>
                  <a:pt x="17" y="66"/>
                </a:lnTo>
                <a:lnTo>
                  <a:pt x="28" y="78"/>
                </a:lnTo>
                <a:lnTo>
                  <a:pt x="40" y="89"/>
                </a:lnTo>
                <a:lnTo>
                  <a:pt x="51" y="97"/>
                </a:lnTo>
                <a:lnTo>
                  <a:pt x="61" y="102"/>
                </a:lnTo>
                <a:lnTo>
                  <a:pt x="68" y="102"/>
                </a:lnTo>
                <a:lnTo>
                  <a:pt x="76" y="102"/>
                </a:lnTo>
                <a:lnTo>
                  <a:pt x="78" y="98"/>
                </a:lnTo>
                <a:lnTo>
                  <a:pt x="82" y="95"/>
                </a:lnTo>
                <a:lnTo>
                  <a:pt x="83" y="89"/>
                </a:lnTo>
                <a:lnTo>
                  <a:pt x="87" y="83"/>
                </a:lnTo>
                <a:lnTo>
                  <a:pt x="87" y="76"/>
                </a:lnTo>
                <a:lnTo>
                  <a:pt x="87" y="70"/>
                </a:lnTo>
                <a:lnTo>
                  <a:pt x="83" y="62"/>
                </a:lnTo>
                <a:lnTo>
                  <a:pt x="83" y="57"/>
                </a:lnTo>
                <a:lnTo>
                  <a:pt x="76" y="45"/>
                </a:lnTo>
                <a:lnTo>
                  <a:pt x="68" y="36"/>
                </a:lnTo>
                <a:lnTo>
                  <a:pt x="59" y="28"/>
                </a:lnTo>
                <a:lnTo>
                  <a:pt x="51" y="24"/>
                </a:lnTo>
                <a:lnTo>
                  <a:pt x="45" y="20"/>
                </a:lnTo>
                <a:lnTo>
                  <a:pt x="44" y="20"/>
                </a:lnTo>
                <a:lnTo>
                  <a:pt x="44" y="20"/>
                </a:lnTo>
                <a:close/>
              </a:path>
            </a:pathLst>
          </a:custGeom>
          <a:solidFill>
            <a:srgbClr val="FFFF8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AutoShape 506"/>
          <xdr:cNvSpPr>
            <a:spLocks/>
          </xdr:cNvSpPr>
        </xdr:nvSpPr>
        <xdr:spPr>
          <a:xfrm rot="1225406">
            <a:off x="3294" y="1551"/>
            <a:ext cx="6" cy="5"/>
          </a:xfrm>
          <a:custGeom>
            <a:pathLst>
              <a:path h="34" w="48">
                <a:moveTo>
                  <a:pt x="21" y="30"/>
                </a:moveTo>
                <a:lnTo>
                  <a:pt x="27" y="32"/>
                </a:lnTo>
                <a:lnTo>
                  <a:pt x="37" y="34"/>
                </a:lnTo>
                <a:lnTo>
                  <a:pt x="42" y="30"/>
                </a:lnTo>
                <a:lnTo>
                  <a:pt x="46" y="28"/>
                </a:lnTo>
                <a:lnTo>
                  <a:pt x="48" y="22"/>
                </a:lnTo>
                <a:lnTo>
                  <a:pt x="48" y="13"/>
                </a:lnTo>
                <a:lnTo>
                  <a:pt x="42" y="5"/>
                </a:lnTo>
                <a:lnTo>
                  <a:pt x="37" y="0"/>
                </a:lnTo>
                <a:lnTo>
                  <a:pt x="31" y="0"/>
                </a:lnTo>
                <a:lnTo>
                  <a:pt x="23" y="0"/>
                </a:lnTo>
                <a:lnTo>
                  <a:pt x="16" y="3"/>
                </a:lnTo>
                <a:lnTo>
                  <a:pt x="10" y="5"/>
                </a:lnTo>
                <a:lnTo>
                  <a:pt x="4" y="9"/>
                </a:lnTo>
                <a:lnTo>
                  <a:pt x="0" y="13"/>
                </a:lnTo>
                <a:lnTo>
                  <a:pt x="0" y="19"/>
                </a:lnTo>
                <a:lnTo>
                  <a:pt x="10" y="24"/>
                </a:lnTo>
                <a:lnTo>
                  <a:pt x="18" y="28"/>
                </a:lnTo>
                <a:lnTo>
                  <a:pt x="21" y="30"/>
                </a:lnTo>
                <a:lnTo>
                  <a:pt x="21" y="30"/>
                </a:lnTo>
                <a:close/>
              </a:path>
            </a:pathLst>
          </a:custGeom>
          <a:solidFill>
            <a:srgbClr val="FFFF8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AutoShape 507"/>
          <xdr:cNvSpPr>
            <a:spLocks/>
          </xdr:cNvSpPr>
        </xdr:nvSpPr>
        <xdr:spPr>
          <a:xfrm rot="1225406">
            <a:off x="3259" y="1601"/>
            <a:ext cx="5" cy="5"/>
          </a:xfrm>
          <a:custGeom>
            <a:pathLst>
              <a:path h="32" w="40">
                <a:moveTo>
                  <a:pt x="15" y="0"/>
                </a:moveTo>
                <a:lnTo>
                  <a:pt x="11" y="2"/>
                </a:lnTo>
                <a:lnTo>
                  <a:pt x="3" y="8"/>
                </a:lnTo>
                <a:lnTo>
                  <a:pt x="0" y="12"/>
                </a:lnTo>
                <a:lnTo>
                  <a:pt x="0" y="17"/>
                </a:lnTo>
                <a:lnTo>
                  <a:pt x="3" y="23"/>
                </a:lnTo>
                <a:lnTo>
                  <a:pt x="13" y="31"/>
                </a:lnTo>
                <a:lnTo>
                  <a:pt x="21" y="32"/>
                </a:lnTo>
                <a:lnTo>
                  <a:pt x="28" y="32"/>
                </a:lnTo>
                <a:lnTo>
                  <a:pt x="30" y="31"/>
                </a:lnTo>
                <a:lnTo>
                  <a:pt x="36" y="29"/>
                </a:lnTo>
                <a:lnTo>
                  <a:pt x="38" y="19"/>
                </a:lnTo>
                <a:lnTo>
                  <a:pt x="40" y="15"/>
                </a:lnTo>
                <a:lnTo>
                  <a:pt x="15" y="0"/>
                </a:lnTo>
                <a:lnTo>
                  <a:pt x="15" y="0"/>
                </a:lnTo>
                <a:close/>
              </a:path>
            </a:pathLst>
          </a:custGeom>
          <a:solidFill>
            <a:srgbClr val="FFFF8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AutoShape 508"/>
          <xdr:cNvSpPr>
            <a:spLocks/>
          </xdr:cNvSpPr>
        </xdr:nvSpPr>
        <xdr:spPr>
          <a:xfrm rot="1225406">
            <a:off x="3285" y="1561"/>
            <a:ext cx="14" cy="12"/>
          </a:xfrm>
          <a:custGeom>
            <a:pathLst>
              <a:path h="78" w="105">
                <a:moveTo>
                  <a:pt x="105" y="63"/>
                </a:moveTo>
                <a:lnTo>
                  <a:pt x="103" y="63"/>
                </a:lnTo>
                <a:lnTo>
                  <a:pt x="99" y="63"/>
                </a:lnTo>
                <a:lnTo>
                  <a:pt x="93" y="65"/>
                </a:lnTo>
                <a:lnTo>
                  <a:pt x="88" y="68"/>
                </a:lnTo>
                <a:lnTo>
                  <a:pt x="80" y="68"/>
                </a:lnTo>
                <a:lnTo>
                  <a:pt x="71" y="72"/>
                </a:lnTo>
                <a:lnTo>
                  <a:pt x="63" y="74"/>
                </a:lnTo>
                <a:lnTo>
                  <a:pt x="54" y="76"/>
                </a:lnTo>
                <a:lnTo>
                  <a:pt x="42" y="76"/>
                </a:lnTo>
                <a:lnTo>
                  <a:pt x="33" y="78"/>
                </a:lnTo>
                <a:lnTo>
                  <a:pt x="23" y="76"/>
                </a:lnTo>
                <a:lnTo>
                  <a:pt x="17" y="76"/>
                </a:lnTo>
                <a:lnTo>
                  <a:pt x="10" y="74"/>
                </a:lnTo>
                <a:lnTo>
                  <a:pt x="4" y="72"/>
                </a:lnTo>
                <a:lnTo>
                  <a:pt x="0" y="67"/>
                </a:lnTo>
                <a:lnTo>
                  <a:pt x="0" y="61"/>
                </a:lnTo>
                <a:lnTo>
                  <a:pt x="0" y="55"/>
                </a:lnTo>
                <a:lnTo>
                  <a:pt x="2" y="48"/>
                </a:lnTo>
                <a:lnTo>
                  <a:pt x="4" y="42"/>
                </a:lnTo>
                <a:lnTo>
                  <a:pt x="6" y="36"/>
                </a:lnTo>
                <a:lnTo>
                  <a:pt x="12" y="25"/>
                </a:lnTo>
                <a:lnTo>
                  <a:pt x="19" y="15"/>
                </a:lnTo>
                <a:lnTo>
                  <a:pt x="25" y="8"/>
                </a:lnTo>
                <a:lnTo>
                  <a:pt x="31" y="4"/>
                </a:lnTo>
                <a:lnTo>
                  <a:pt x="35" y="0"/>
                </a:lnTo>
                <a:lnTo>
                  <a:pt x="36" y="0"/>
                </a:lnTo>
                <a:lnTo>
                  <a:pt x="40" y="2"/>
                </a:lnTo>
                <a:lnTo>
                  <a:pt x="48" y="8"/>
                </a:lnTo>
                <a:lnTo>
                  <a:pt x="54" y="11"/>
                </a:lnTo>
                <a:lnTo>
                  <a:pt x="59" y="17"/>
                </a:lnTo>
                <a:lnTo>
                  <a:pt x="67" y="23"/>
                </a:lnTo>
                <a:lnTo>
                  <a:pt x="73" y="30"/>
                </a:lnTo>
                <a:lnTo>
                  <a:pt x="78" y="36"/>
                </a:lnTo>
                <a:lnTo>
                  <a:pt x="86" y="42"/>
                </a:lnTo>
                <a:lnTo>
                  <a:pt x="92" y="46"/>
                </a:lnTo>
                <a:lnTo>
                  <a:pt x="97" y="51"/>
                </a:lnTo>
                <a:lnTo>
                  <a:pt x="103" y="59"/>
                </a:lnTo>
                <a:lnTo>
                  <a:pt x="105" y="63"/>
                </a:lnTo>
                <a:lnTo>
                  <a:pt x="105" y="6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AutoShape 509"/>
          <xdr:cNvSpPr>
            <a:spLocks/>
          </xdr:cNvSpPr>
        </xdr:nvSpPr>
        <xdr:spPr>
          <a:xfrm rot="1225406">
            <a:off x="3000" y="1674"/>
            <a:ext cx="2" cy="14"/>
          </a:xfrm>
          <a:custGeom>
            <a:pathLst>
              <a:path h="87" w="23">
                <a:moveTo>
                  <a:pt x="4" y="87"/>
                </a:moveTo>
                <a:lnTo>
                  <a:pt x="2" y="84"/>
                </a:lnTo>
                <a:lnTo>
                  <a:pt x="2" y="74"/>
                </a:lnTo>
                <a:lnTo>
                  <a:pt x="0" y="67"/>
                </a:lnTo>
                <a:lnTo>
                  <a:pt x="0" y="59"/>
                </a:lnTo>
                <a:lnTo>
                  <a:pt x="0" y="51"/>
                </a:lnTo>
                <a:lnTo>
                  <a:pt x="0" y="46"/>
                </a:lnTo>
                <a:lnTo>
                  <a:pt x="0" y="36"/>
                </a:lnTo>
                <a:lnTo>
                  <a:pt x="0" y="29"/>
                </a:lnTo>
                <a:lnTo>
                  <a:pt x="0" y="21"/>
                </a:lnTo>
                <a:lnTo>
                  <a:pt x="2" y="15"/>
                </a:lnTo>
                <a:lnTo>
                  <a:pt x="4" y="4"/>
                </a:lnTo>
                <a:lnTo>
                  <a:pt x="8" y="0"/>
                </a:lnTo>
                <a:lnTo>
                  <a:pt x="12" y="0"/>
                </a:lnTo>
                <a:lnTo>
                  <a:pt x="15" y="4"/>
                </a:lnTo>
                <a:lnTo>
                  <a:pt x="19" y="11"/>
                </a:lnTo>
                <a:lnTo>
                  <a:pt x="23" y="23"/>
                </a:lnTo>
                <a:lnTo>
                  <a:pt x="21" y="27"/>
                </a:lnTo>
                <a:lnTo>
                  <a:pt x="21" y="34"/>
                </a:lnTo>
                <a:lnTo>
                  <a:pt x="21" y="40"/>
                </a:lnTo>
                <a:lnTo>
                  <a:pt x="19" y="49"/>
                </a:lnTo>
                <a:lnTo>
                  <a:pt x="15" y="57"/>
                </a:lnTo>
                <a:lnTo>
                  <a:pt x="12" y="67"/>
                </a:lnTo>
                <a:lnTo>
                  <a:pt x="8" y="76"/>
                </a:lnTo>
                <a:lnTo>
                  <a:pt x="4" y="87"/>
                </a:lnTo>
                <a:lnTo>
                  <a:pt x="4" y="87"/>
                </a:lnTo>
                <a:close/>
              </a:path>
            </a:pathLst>
          </a:custGeom>
          <a:solidFill>
            <a:srgbClr val="B0C77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AutoShape 510"/>
          <xdr:cNvSpPr>
            <a:spLocks/>
          </xdr:cNvSpPr>
        </xdr:nvSpPr>
        <xdr:spPr>
          <a:xfrm rot="1225406">
            <a:off x="2969" y="1680"/>
            <a:ext cx="7" cy="7"/>
          </a:xfrm>
          <a:custGeom>
            <a:pathLst>
              <a:path h="43" w="53">
                <a:moveTo>
                  <a:pt x="53" y="43"/>
                </a:moveTo>
                <a:lnTo>
                  <a:pt x="48" y="32"/>
                </a:lnTo>
                <a:lnTo>
                  <a:pt x="42" y="23"/>
                </a:lnTo>
                <a:lnTo>
                  <a:pt x="36" y="13"/>
                </a:lnTo>
                <a:lnTo>
                  <a:pt x="29" y="7"/>
                </a:lnTo>
                <a:lnTo>
                  <a:pt x="21" y="2"/>
                </a:lnTo>
                <a:lnTo>
                  <a:pt x="15" y="0"/>
                </a:lnTo>
                <a:lnTo>
                  <a:pt x="8" y="2"/>
                </a:lnTo>
                <a:lnTo>
                  <a:pt x="4" y="7"/>
                </a:lnTo>
                <a:lnTo>
                  <a:pt x="0" y="11"/>
                </a:lnTo>
                <a:lnTo>
                  <a:pt x="4" y="17"/>
                </a:lnTo>
                <a:lnTo>
                  <a:pt x="12" y="23"/>
                </a:lnTo>
                <a:lnTo>
                  <a:pt x="23" y="30"/>
                </a:lnTo>
                <a:lnTo>
                  <a:pt x="32" y="34"/>
                </a:lnTo>
                <a:lnTo>
                  <a:pt x="42" y="40"/>
                </a:lnTo>
                <a:lnTo>
                  <a:pt x="50" y="42"/>
                </a:lnTo>
                <a:lnTo>
                  <a:pt x="53" y="43"/>
                </a:lnTo>
                <a:lnTo>
                  <a:pt x="53" y="43"/>
                </a:lnTo>
                <a:close/>
              </a:path>
            </a:pathLst>
          </a:custGeom>
          <a:solidFill>
            <a:srgbClr val="B0C77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511"/>
          <xdr:cNvSpPr>
            <a:spLocks/>
          </xdr:cNvSpPr>
        </xdr:nvSpPr>
        <xdr:spPr>
          <a:xfrm rot="1225406">
            <a:off x="2984" y="1689"/>
            <a:ext cx="4" cy="10"/>
          </a:xfrm>
          <a:custGeom>
            <a:pathLst>
              <a:path h="66" w="30">
                <a:moveTo>
                  <a:pt x="30" y="66"/>
                </a:moveTo>
                <a:lnTo>
                  <a:pt x="21" y="57"/>
                </a:lnTo>
                <a:lnTo>
                  <a:pt x="15" y="47"/>
                </a:lnTo>
                <a:lnTo>
                  <a:pt x="8" y="36"/>
                </a:lnTo>
                <a:lnTo>
                  <a:pt x="4" y="27"/>
                </a:lnTo>
                <a:lnTo>
                  <a:pt x="0" y="17"/>
                </a:lnTo>
                <a:lnTo>
                  <a:pt x="0" y="8"/>
                </a:lnTo>
                <a:lnTo>
                  <a:pt x="4" y="2"/>
                </a:lnTo>
                <a:lnTo>
                  <a:pt x="11" y="0"/>
                </a:lnTo>
                <a:lnTo>
                  <a:pt x="19" y="2"/>
                </a:lnTo>
                <a:lnTo>
                  <a:pt x="25" y="9"/>
                </a:lnTo>
                <a:lnTo>
                  <a:pt x="27" y="13"/>
                </a:lnTo>
                <a:lnTo>
                  <a:pt x="27" y="19"/>
                </a:lnTo>
                <a:lnTo>
                  <a:pt x="28" y="25"/>
                </a:lnTo>
                <a:lnTo>
                  <a:pt x="30" y="32"/>
                </a:lnTo>
                <a:lnTo>
                  <a:pt x="30" y="38"/>
                </a:lnTo>
                <a:lnTo>
                  <a:pt x="30" y="44"/>
                </a:lnTo>
                <a:lnTo>
                  <a:pt x="30" y="49"/>
                </a:lnTo>
                <a:lnTo>
                  <a:pt x="30" y="55"/>
                </a:lnTo>
                <a:lnTo>
                  <a:pt x="30" y="65"/>
                </a:lnTo>
                <a:lnTo>
                  <a:pt x="30" y="66"/>
                </a:lnTo>
                <a:lnTo>
                  <a:pt x="30" y="66"/>
                </a:lnTo>
                <a:close/>
              </a:path>
            </a:pathLst>
          </a:custGeom>
          <a:solidFill>
            <a:srgbClr val="B0C77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512"/>
          <xdr:cNvSpPr>
            <a:spLocks/>
          </xdr:cNvSpPr>
        </xdr:nvSpPr>
        <xdr:spPr>
          <a:xfrm rot="1225406">
            <a:off x="2998" y="1694"/>
            <a:ext cx="4" cy="11"/>
          </a:xfrm>
          <a:custGeom>
            <a:pathLst>
              <a:path h="72" w="26">
                <a:moveTo>
                  <a:pt x="4" y="72"/>
                </a:moveTo>
                <a:lnTo>
                  <a:pt x="2" y="63"/>
                </a:lnTo>
                <a:lnTo>
                  <a:pt x="0" y="53"/>
                </a:lnTo>
                <a:lnTo>
                  <a:pt x="0" y="45"/>
                </a:lnTo>
                <a:lnTo>
                  <a:pt x="0" y="40"/>
                </a:lnTo>
                <a:lnTo>
                  <a:pt x="0" y="34"/>
                </a:lnTo>
                <a:lnTo>
                  <a:pt x="2" y="28"/>
                </a:lnTo>
                <a:lnTo>
                  <a:pt x="2" y="15"/>
                </a:lnTo>
                <a:lnTo>
                  <a:pt x="6" y="6"/>
                </a:lnTo>
                <a:lnTo>
                  <a:pt x="11" y="0"/>
                </a:lnTo>
                <a:lnTo>
                  <a:pt x="21" y="0"/>
                </a:lnTo>
                <a:lnTo>
                  <a:pt x="25" y="4"/>
                </a:lnTo>
                <a:lnTo>
                  <a:pt x="26" y="11"/>
                </a:lnTo>
                <a:lnTo>
                  <a:pt x="25" y="17"/>
                </a:lnTo>
                <a:lnTo>
                  <a:pt x="25" y="23"/>
                </a:lnTo>
                <a:lnTo>
                  <a:pt x="21" y="30"/>
                </a:lnTo>
                <a:lnTo>
                  <a:pt x="21" y="36"/>
                </a:lnTo>
                <a:lnTo>
                  <a:pt x="17" y="42"/>
                </a:lnTo>
                <a:lnTo>
                  <a:pt x="13" y="49"/>
                </a:lnTo>
                <a:lnTo>
                  <a:pt x="9" y="55"/>
                </a:lnTo>
                <a:lnTo>
                  <a:pt x="7" y="61"/>
                </a:lnTo>
                <a:lnTo>
                  <a:pt x="4" y="68"/>
                </a:lnTo>
                <a:lnTo>
                  <a:pt x="4" y="72"/>
                </a:lnTo>
                <a:lnTo>
                  <a:pt x="4" y="72"/>
                </a:lnTo>
                <a:close/>
              </a:path>
            </a:pathLst>
          </a:custGeom>
          <a:solidFill>
            <a:srgbClr val="B0C77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AutoShape 513"/>
          <xdr:cNvSpPr>
            <a:spLocks/>
          </xdr:cNvSpPr>
        </xdr:nvSpPr>
        <xdr:spPr>
          <a:xfrm rot="1225406">
            <a:off x="2968" y="1699"/>
            <a:ext cx="3" cy="5"/>
          </a:xfrm>
          <a:custGeom>
            <a:pathLst>
              <a:path h="36" w="28">
                <a:moveTo>
                  <a:pt x="28" y="36"/>
                </a:moveTo>
                <a:lnTo>
                  <a:pt x="19" y="31"/>
                </a:lnTo>
                <a:lnTo>
                  <a:pt x="11" y="27"/>
                </a:lnTo>
                <a:lnTo>
                  <a:pt x="5" y="21"/>
                </a:lnTo>
                <a:lnTo>
                  <a:pt x="2" y="15"/>
                </a:lnTo>
                <a:lnTo>
                  <a:pt x="0" y="10"/>
                </a:lnTo>
                <a:lnTo>
                  <a:pt x="2" y="8"/>
                </a:lnTo>
                <a:lnTo>
                  <a:pt x="4" y="2"/>
                </a:lnTo>
                <a:lnTo>
                  <a:pt x="11" y="2"/>
                </a:lnTo>
                <a:lnTo>
                  <a:pt x="17" y="0"/>
                </a:lnTo>
                <a:lnTo>
                  <a:pt x="21" y="4"/>
                </a:lnTo>
                <a:lnTo>
                  <a:pt x="23" y="10"/>
                </a:lnTo>
                <a:lnTo>
                  <a:pt x="26" y="15"/>
                </a:lnTo>
                <a:lnTo>
                  <a:pt x="26" y="23"/>
                </a:lnTo>
                <a:lnTo>
                  <a:pt x="26" y="29"/>
                </a:lnTo>
                <a:lnTo>
                  <a:pt x="26" y="34"/>
                </a:lnTo>
                <a:lnTo>
                  <a:pt x="28" y="36"/>
                </a:lnTo>
                <a:lnTo>
                  <a:pt x="28" y="36"/>
                </a:lnTo>
                <a:close/>
              </a:path>
            </a:pathLst>
          </a:custGeom>
          <a:solidFill>
            <a:srgbClr val="B0C77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514"/>
          <xdr:cNvSpPr>
            <a:spLocks/>
          </xdr:cNvSpPr>
        </xdr:nvSpPr>
        <xdr:spPr>
          <a:xfrm rot="1225406">
            <a:off x="2958" y="1692"/>
            <a:ext cx="6" cy="8"/>
          </a:xfrm>
          <a:custGeom>
            <a:pathLst>
              <a:path h="47" w="44">
                <a:moveTo>
                  <a:pt x="44" y="47"/>
                </a:moveTo>
                <a:lnTo>
                  <a:pt x="42" y="46"/>
                </a:lnTo>
                <a:lnTo>
                  <a:pt x="37" y="42"/>
                </a:lnTo>
                <a:lnTo>
                  <a:pt x="27" y="34"/>
                </a:lnTo>
                <a:lnTo>
                  <a:pt x="18" y="28"/>
                </a:lnTo>
                <a:lnTo>
                  <a:pt x="8" y="21"/>
                </a:lnTo>
                <a:lnTo>
                  <a:pt x="4" y="13"/>
                </a:lnTo>
                <a:lnTo>
                  <a:pt x="0" y="7"/>
                </a:lnTo>
                <a:lnTo>
                  <a:pt x="6" y="2"/>
                </a:lnTo>
                <a:lnTo>
                  <a:pt x="12" y="0"/>
                </a:lnTo>
                <a:lnTo>
                  <a:pt x="19" y="4"/>
                </a:lnTo>
                <a:lnTo>
                  <a:pt x="25" y="9"/>
                </a:lnTo>
                <a:lnTo>
                  <a:pt x="33" y="19"/>
                </a:lnTo>
                <a:lnTo>
                  <a:pt x="37" y="28"/>
                </a:lnTo>
                <a:lnTo>
                  <a:pt x="40" y="38"/>
                </a:lnTo>
                <a:lnTo>
                  <a:pt x="42" y="44"/>
                </a:lnTo>
                <a:lnTo>
                  <a:pt x="44" y="47"/>
                </a:lnTo>
                <a:lnTo>
                  <a:pt x="44" y="47"/>
                </a:lnTo>
                <a:close/>
              </a:path>
            </a:pathLst>
          </a:custGeom>
          <a:solidFill>
            <a:srgbClr val="B0C77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AutoShape 515"/>
          <xdr:cNvSpPr>
            <a:spLocks/>
          </xdr:cNvSpPr>
        </xdr:nvSpPr>
        <xdr:spPr>
          <a:xfrm rot="1225406">
            <a:off x="2979" y="1721"/>
            <a:ext cx="5" cy="7"/>
          </a:xfrm>
          <a:custGeom>
            <a:pathLst>
              <a:path h="48" w="36">
                <a:moveTo>
                  <a:pt x="36" y="48"/>
                </a:moveTo>
                <a:lnTo>
                  <a:pt x="32" y="44"/>
                </a:lnTo>
                <a:lnTo>
                  <a:pt x="26" y="40"/>
                </a:lnTo>
                <a:lnTo>
                  <a:pt x="19" y="35"/>
                </a:lnTo>
                <a:lnTo>
                  <a:pt x="13" y="27"/>
                </a:lnTo>
                <a:lnTo>
                  <a:pt x="5" y="17"/>
                </a:lnTo>
                <a:lnTo>
                  <a:pt x="0" y="12"/>
                </a:lnTo>
                <a:lnTo>
                  <a:pt x="0" y="4"/>
                </a:lnTo>
                <a:lnTo>
                  <a:pt x="5" y="2"/>
                </a:lnTo>
                <a:lnTo>
                  <a:pt x="13" y="0"/>
                </a:lnTo>
                <a:lnTo>
                  <a:pt x="19" y="4"/>
                </a:lnTo>
                <a:lnTo>
                  <a:pt x="24" y="12"/>
                </a:lnTo>
                <a:lnTo>
                  <a:pt x="30" y="21"/>
                </a:lnTo>
                <a:lnTo>
                  <a:pt x="32" y="29"/>
                </a:lnTo>
                <a:lnTo>
                  <a:pt x="34" y="38"/>
                </a:lnTo>
                <a:lnTo>
                  <a:pt x="36" y="44"/>
                </a:lnTo>
                <a:lnTo>
                  <a:pt x="36" y="48"/>
                </a:lnTo>
                <a:lnTo>
                  <a:pt x="36" y="48"/>
                </a:lnTo>
                <a:close/>
              </a:path>
            </a:pathLst>
          </a:custGeom>
          <a:solidFill>
            <a:srgbClr val="B0C77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AutoShape 516"/>
          <xdr:cNvSpPr>
            <a:spLocks/>
          </xdr:cNvSpPr>
        </xdr:nvSpPr>
        <xdr:spPr>
          <a:xfrm rot="1225406">
            <a:off x="2993" y="1721"/>
            <a:ext cx="3" cy="7"/>
          </a:xfrm>
          <a:custGeom>
            <a:pathLst>
              <a:path h="47" w="23">
                <a:moveTo>
                  <a:pt x="0" y="47"/>
                </a:moveTo>
                <a:lnTo>
                  <a:pt x="0" y="43"/>
                </a:lnTo>
                <a:lnTo>
                  <a:pt x="0" y="38"/>
                </a:lnTo>
                <a:lnTo>
                  <a:pt x="0" y="30"/>
                </a:lnTo>
                <a:lnTo>
                  <a:pt x="2" y="21"/>
                </a:lnTo>
                <a:lnTo>
                  <a:pt x="6" y="11"/>
                </a:lnTo>
                <a:lnTo>
                  <a:pt x="8" y="5"/>
                </a:lnTo>
                <a:lnTo>
                  <a:pt x="14" y="0"/>
                </a:lnTo>
                <a:lnTo>
                  <a:pt x="19" y="2"/>
                </a:lnTo>
                <a:lnTo>
                  <a:pt x="23" y="5"/>
                </a:lnTo>
                <a:lnTo>
                  <a:pt x="23" y="11"/>
                </a:lnTo>
                <a:lnTo>
                  <a:pt x="19" y="19"/>
                </a:lnTo>
                <a:lnTo>
                  <a:pt x="16" y="26"/>
                </a:lnTo>
                <a:lnTo>
                  <a:pt x="10" y="34"/>
                </a:lnTo>
                <a:lnTo>
                  <a:pt x="6" y="41"/>
                </a:lnTo>
                <a:lnTo>
                  <a:pt x="0" y="45"/>
                </a:lnTo>
                <a:lnTo>
                  <a:pt x="0" y="47"/>
                </a:lnTo>
                <a:lnTo>
                  <a:pt x="0" y="47"/>
                </a:lnTo>
                <a:close/>
              </a:path>
            </a:pathLst>
          </a:custGeom>
          <a:solidFill>
            <a:srgbClr val="B0C77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AutoShape 517"/>
          <xdr:cNvSpPr>
            <a:spLocks/>
          </xdr:cNvSpPr>
        </xdr:nvSpPr>
        <xdr:spPr>
          <a:xfrm rot="1225406">
            <a:off x="2968" y="1724"/>
            <a:ext cx="6" cy="6"/>
          </a:xfrm>
          <a:custGeom>
            <a:pathLst>
              <a:path h="38" w="47">
                <a:moveTo>
                  <a:pt x="47" y="38"/>
                </a:moveTo>
                <a:lnTo>
                  <a:pt x="43" y="34"/>
                </a:lnTo>
                <a:lnTo>
                  <a:pt x="36" y="32"/>
                </a:lnTo>
                <a:lnTo>
                  <a:pt x="26" y="27"/>
                </a:lnTo>
                <a:lnTo>
                  <a:pt x="17" y="23"/>
                </a:lnTo>
                <a:lnTo>
                  <a:pt x="5" y="15"/>
                </a:lnTo>
                <a:lnTo>
                  <a:pt x="0" y="10"/>
                </a:lnTo>
                <a:lnTo>
                  <a:pt x="0" y="4"/>
                </a:lnTo>
                <a:lnTo>
                  <a:pt x="5" y="2"/>
                </a:lnTo>
                <a:lnTo>
                  <a:pt x="13" y="0"/>
                </a:lnTo>
                <a:lnTo>
                  <a:pt x="20" y="2"/>
                </a:lnTo>
                <a:lnTo>
                  <a:pt x="26" y="8"/>
                </a:lnTo>
                <a:lnTo>
                  <a:pt x="34" y="15"/>
                </a:lnTo>
                <a:lnTo>
                  <a:pt x="38" y="23"/>
                </a:lnTo>
                <a:lnTo>
                  <a:pt x="41" y="29"/>
                </a:lnTo>
                <a:lnTo>
                  <a:pt x="43" y="34"/>
                </a:lnTo>
                <a:lnTo>
                  <a:pt x="47" y="38"/>
                </a:lnTo>
                <a:lnTo>
                  <a:pt x="47" y="38"/>
                </a:lnTo>
                <a:close/>
              </a:path>
            </a:pathLst>
          </a:custGeom>
          <a:solidFill>
            <a:srgbClr val="B0C77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AutoShape 518"/>
          <xdr:cNvSpPr>
            <a:spLocks/>
          </xdr:cNvSpPr>
        </xdr:nvSpPr>
        <xdr:spPr>
          <a:xfrm rot="1225406">
            <a:off x="2901" y="1650"/>
            <a:ext cx="5" cy="4"/>
          </a:xfrm>
          <a:custGeom>
            <a:pathLst>
              <a:path h="27" w="38">
                <a:moveTo>
                  <a:pt x="0" y="27"/>
                </a:moveTo>
                <a:lnTo>
                  <a:pt x="1" y="21"/>
                </a:lnTo>
                <a:lnTo>
                  <a:pt x="5" y="15"/>
                </a:lnTo>
                <a:lnTo>
                  <a:pt x="9" y="10"/>
                </a:lnTo>
                <a:lnTo>
                  <a:pt x="15" y="6"/>
                </a:lnTo>
                <a:lnTo>
                  <a:pt x="24" y="0"/>
                </a:lnTo>
                <a:lnTo>
                  <a:pt x="36" y="4"/>
                </a:lnTo>
                <a:lnTo>
                  <a:pt x="38" y="6"/>
                </a:lnTo>
                <a:lnTo>
                  <a:pt x="36" y="12"/>
                </a:lnTo>
                <a:lnTo>
                  <a:pt x="30" y="15"/>
                </a:lnTo>
                <a:lnTo>
                  <a:pt x="22" y="19"/>
                </a:lnTo>
                <a:lnTo>
                  <a:pt x="13" y="21"/>
                </a:lnTo>
                <a:lnTo>
                  <a:pt x="7" y="25"/>
                </a:lnTo>
                <a:lnTo>
                  <a:pt x="1" y="27"/>
                </a:lnTo>
                <a:lnTo>
                  <a:pt x="0" y="27"/>
                </a:lnTo>
                <a:lnTo>
                  <a:pt x="0" y="27"/>
                </a:lnTo>
                <a:close/>
              </a:path>
            </a:pathLst>
          </a:custGeom>
          <a:solidFill>
            <a:srgbClr val="A64D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AutoShape 519"/>
          <xdr:cNvSpPr>
            <a:spLocks/>
          </xdr:cNvSpPr>
        </xdr:nvSpPr>
        <xdr:spPr>
          <a:xfrm rot="1225406">
            <a:off x="2916" y="1636"/>
            <a:ext cx="4" cy="8"/>
          </a:xfrm>
          <a:custGeom>
            <a:pathLst>
              <a:path h="51" w="34">
                <a:moveTo>
                  <a:pt x="0" y="51"/>
                </a:moveTo>
                <a:lnTo>
                  <a:pt x="0" y="50"/>
                </a:lnTo>
                <a:lnTo>
                  <a:pt x="2" y="42"/>
                </a:lnTo>
                <a:lnTo>
                  <a:pt x="4" y="32"/>
                </a:lnTo>
                <a:lnTo>
                  <a:pt x="8" y="23"/>
                </a:lnTo>
                <a:lnTo>
                  <a:pt x="11" y="13"/>
                </a:lnTo>
                <a:lnTo>
                  <a:pt x="17" y="4"/>
                </a:lnTo>
                <a:lnTo>
                  <a:pt x="25" y="0"/>
                </a:lnTo>
                <a:lnTo>
                  <a:pt x="30" y="2"/>
                </a:lnTo>
                <a:lnTo>
                  <a:pt x="34" y="4"/>
                </a:lnTo>
                <a:lnTo>
                  <a:pt x="32" y="13"/>
                </a:lnTo>
                <a:lnTo>
                  <a:pt x="27" y="21"/>
                </a:lnTo>
                <a:lnTo>
                  <a:pt x="21" y="29"/>
                </a:lnTo>
                <a:lnTo>
                  <a:pt x="13" y="38"/>
                </a:lnTo>
                <a:lnTo>
                  <a:pt x="8" y="46"/>
                </a:lnTo>
                <a:lnTo>
                  <a:pt x="2" y="50"/>
                </a:lnTo>
                <a:lnTo>
                  <a:pt x="0" y="51"/>
                </a:lnTo>
                <a:lnTo>
                  <a:pt x="0" y="51"/>
                </a:lnTo>
                <a:close/>
              </a:path>
            </a:pathLst>
          </a:custGeom>
          <a:solidFill>
            <a:srgbClr val="A64D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520"/>
          <xdr:cNvSpPr>
            <a:spLocks/>
          </xdr:cNvSpPr>
        </xdr:nvSpPr>
        <xdr:spPr>
          <a:xfrm rot="1225406">
            <a:off x="2917" y="1655"/>
            <a:ext cx="9" cy="2"/>
          </a:xfrm>
          <a:custGeom>
            <a:pathLst>
              <a:path h="19" w="63">
                <a:moveTo>
                  <a:pt x="0" y="15"/>
                </a:moveTo>
                <a:lnTo>
                  <a:pt x="0" y="13"/>
                </a:lnTo>
                <a:lnTo>
                  <a:pt x="8" y="11"/>
                </a:lnTo>
                <a:lnTo>
                  <a:pt x="15" y="6"/>
                </a:lnTo>
                <a:lnTo>
                  <a:pt x="27" y="2"/>
                </a:lnTo>
                <a:lnTo>
                  <a:pt x="36" y="0"/>
                </a:lnTo>
                <a:lnTo>
                  <a:pt x="48" y="0"/>
                </a:lnTo>
                <a:lnTo>
                  <a:pt x="57" y="2"/>
                </a:lnTo>
                <a:lnTo>
                  <a:pt x="63" y="8"/>
                </a:lnTo>
                <a:lnTo>
                  <a:pt x="61" y="13"/>
                </a:lnTo>
                <a:lnTo>
                  <a:pt x="55" y="17"/>
                </a:lnTo>
                <a:lnTo>
                  <a:pt x="46" y="17"/>
                </a:lnTo>
                <a:lnTo>
                  <a:pt x="34" y="19"/>
                </a:lnTo>
                <a:lnTo>
                  <a:pt x="27" y="17"/>
                </a:lnTo>
                <a:lnTo>
                  <a:pt x="21" y="17"/>
                </a:lnTo>
                <a:lnTo>
                  <a:pt x="15" y="17"/>
                </a:lnTo>
                <a:lnTo>
                  <a:pt x="10" y="17"/>
                </a:lnTo>
                <a:lnTo>
                  <a:pt x="2" y="15"/>
                </a:lnTo>
                <a:lnTo>
                  <a:pt x="0" y="15"/>
                </a:lnTo>
                <a:lnTo>
                  <a:pt x="0" y="15"/>
                </a:lnTo>
                <a:close/>
              </a:path>
            </a:pathLst>
          </a:custGeom>
          <a:solidFill>
            <a:srgbClr val="A64D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521"/>
          <xdr:cNvSpPr>
            <a:spLocks/>
          </xdr:cNvSpPr>
        </xdr:nvSpPr>
        <xdr:spPr>
          <a:xfrm rot="1225406">
            <a:off x="2907" y="1627"/>
            <a:ext cx="4" cy="8"/>
          </a:xfrm>
          <a:custGeom>
            <a:pathLst>
              <a:path h="52" w="25">
                <a:moveTo>
                  <a:pt x="0" y="52"/>
                </a:moveTo>
                <a:lnTo>
                  <a:pt x="0" y="48"/>
                </a:lnTo>
                <a:lnTo>
                  <a:pt x="0" y="42"/>
                </a:lnTo>
                <a:lnTo>
                  <a:pt x="0" y="32"/>
                </a:lnTo>
                <a:lnTo>
                  <a:pt x="4" y="23"/>
                </a:lnTo>
                <a:lnTo>
                  <a:pt x="4" y="13"/>
                </a:lnTo>
                <a:lnTo>
                  <a:pt x="10" y="6"/>
                </a:lnTo>
                <a:lnTo>
                  <a:pt x="14" y="0"/>
                </a:lnTo>
                <a:lnTo>
                  <a:pt x="21" y="2"/>
                </a:lnTo>
                <a:lnTo>
                  <a:pt x="25" y="6"/>
                </a:lnTo>
                <a:lnTo>
                  <a:pt x="25" y="12"/>
                </a:lnTo>
                <a:lnTo>
                  <a:pt x="21" y="19"/>
                </a:lnTo>
                <a:lnTo>
                  <a:pt x="17" y="29"/>
                </a:lnTo>
                <a:lnTo>
                  <a:pt x="10" y="36"/>
                </a:lnTo>
                <a:lnTo>
                  <a:pt x="4" y="44"/>
                </a:lnTo>
                <a:lnTo>
                  <a:pt x="2" y="50"/>
                </a:lnTo>
                <a:lnTo>
                  <a:pt x="0" y="52"/>
                </a:lnTo>
                <a:lnTo>
                  <a:pt x="0" y="52"/>
                </a:lnTo>
                <a:close/>
              </a:path>
            </a:pathLst>
          </a:custGeom>
          <a:solidFill>
            <a:srgbClr val="A64D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AutoShape 522"/>
          <xdr:cNvSpPr>
            <a:spLocks/>
          </xdr:cNvSpPr>
        </xdr:nvSpPr>
        <xdr:spPr>
          <a:xfrm rot="1225406">
            <a:off x="2926" y="1615"/>
            <a:ext cx="4" cy="10"/>
          </a:xfrm>
          <a:custGeom>
            <a:pathLst>
              <a:path h="65" w="34">
                <a:moveTo>
                  <a:pt x="0" y="65"/>
                </a:moveTo>
                <a:lnTo>
                  <a:pt x="0" y="61"/>
                </a:lnTo>
                <a:lnTo>
                  <a:pt x="2" y="53"/>
                </a:lnTo>
                <a:lnTo>
                  <a:pt x="2" y="46"/>
                </a:lnTo>
                <a:lnTo>
                  <a:pt x="2" y="38"/>
                </a:lnTo>
                <a:lnTo>
                  <a:pt x="4" y="32"/>
                </a:lnTo>
                <a:lnTo>
                  <a:pt x="8" y="27"/>
                </a:lnTo>
                <a:lnTo>
                  <a:pt x="8" y="19"/>
                </a:lnTo>
                <a:lnTo>
                  <a:pt x="11" y="13"/>
                </a:lnTo>
                <a:lnTo>
                  <a:pt x="13" y="8"/>
                </a:lnTo>
                <a:lnTo>
                  <a:pt x="17" y="4"/>
                </a:lnTo>
                <a:lnTo>
                  <a:pt x="23" y="0"/>
                </a:lnTo>
                <a:lnTo>
                  <a:pt x="30" y="4"/>
                </a:lnTo>
                <a:lnTo>
                  <a:pt x="34" y="11"/>
                </a:lnTo>
                <a:lnTo>
                  <a:pt x="34" y="21"/>
                </a:lnTo>
                <a:lnTo>
                  <a:pt x="29" y="31"/>
                </a:lnTo>
                <a:lnTo>
                  <a:pt x="23" y="42"/>
                </a:lnTo>
                <a:lnTo>
                  <a:pt x="13" y="50"/>
                </a:lnTo>
                <a:lnTo>
                  <a:pt x="8" y="59"/>
                </a:lnTo>
                <a:lnTo>
                  <a:pt x="2" y="63"/>
                </a:lnTo>
                <a:lnTo>
                  <a:pt x="0" y="65"/>
                </a:lnTo>
                <a:lnTo>
                  <a:pt x="0" y="65"/>
                </a:lnTo>
                <a:close/>
              </a:path>
            </a:pathLst>
          </a:custGeom>
          <a:solidFill>
            <a:srgbClr val="A64D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523"/>
          <xdr:cNvSpPr>
            <a:spLocks/>
          </xdr:cNvSpPr>
        </xdr:nvSpPr>
        <xdr:spPr>
          <a:xfrm rot="1225406">
            <a:off x="2936" y="1642"/>
            <a:ext cx="7" cy="6"/>
          </a:xfrm>
          <a:custGeom>
            <a:pathLst>
              <a:path h="40" w="61">
                <a:moveTo>
                  <a:pt x="0" y="40"/>
                </a:moveTo>
                <a:lnTo>
                  <a:pt x="0" y="36"/>
                </a:lnTo>
                <a:lnTo>
                  <a:pt x="6" y="30"/>
                </a:lnTo>
                <a:lnTo>
                  <a:pt x="13" y="23"/>
                </a:lnTo>
                <a:lnTo>
                  <a:pt x="25" y="15"/>
                </a:lnTo>
                <a:lnTo>
                  <a:pt x="34" y="6"/>
                </a:lnTo>
                <a:lnTo>
                  <a:pt x="44" y="2"/>
                </a:lnTo>
                <a:lnTo>
                  <a:pt x="53" y="0"/>
                </a:lnTo>
                <a:lnTo>
                  <a:pt x="59" y="4"/>
                </a:lnTo>
                <a:lnTo>
                  <a:pt x="61" y="9"/>
                </a:lnTo>
                <a:lnTo>
                  <a:pt x="55" y="17"/>
                </a:lnTo>
                <a:lnTo>
                  <a:pt x="45" y="23"/>
                </a:lnTo>
                <a:lnTo>
                  <a:pt x="34" y="28"/>
                </a:lnTo>
                <a:lnTo>
                  <a:pt x="28" y="30"/>
                </a:lnTo>
                <a:lnTo>
                  <a:pt x="21" y="32"/>
                </a:lnTo>
                <a:lnTo>
                  <a:pt x="13" y="34"/>
                </a:lnTo>
                <a:lnTo>
                  <a:pt x="9" y="36"/>
                </a:lnTo>
                <a:lnTo>
                  <a:pt x="2" y="38"/>
                </a:lnTo>
                <a:lnTo>
                  <a:pt x="0" y="40"/>
                </a:lnTo>
                <a:lnTo>
                  <a:pt x="0" y="40"/>
                </a:lnTo>
                <a:close/>
              </a:path>
            </a:pathLst>
          </a:custGeom>
          <a:solidFill>
            <a:srgbClr val="A64D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AutoShape 524"/>
          <xdr:cNvSpPr>
            <a:spLocks/>
          </xdr:cNvSpPr>
        </xdr:nvSpPr>
        <xdr:spPr>
          <a:xfrm rot="1225406">
            <a:off x="2944" y="1653"/>
            <a:ext cx="8" cy="2"/>
          </a:xfrm>
          <a:custGeom>
            <a:pathLst>
              <a:path h="15" w="62">
                <a:moveTo>
                  <a:pt x="0" y="9"/>
                </a:moveTo>
                <a:lnTo>
                  <a:pt x="2" y="7"/>
                </a:lnTo>
                <a:lnTo>
                  <a:pt x="7" y="5"/>
                </a:lnTo>
                <a:lnTo>
                  <a:pt x="19" y="3"/>
                </a:lnTo>
                <a:lnTo>
                  <a:pt x="30" y="2"/>
                </a:lnTo>
                <a:lnTo>
                  <a:pt x="42" y="0"/>
                </a:lnTo>
                <a:lnTo>
                  <a:pt x="53" y="2"/>
                </a:lnTo>
                <a:lnTo>
                  <a:pt x="59" y="3"/>
                </a:lnTo>
                <a:lnTo>
                  <a:pt x="62" y="9"/>
                </a:lnTo>
                <a:lnTo>
                  <a:pt x="59" y="13"/>
                </a:lnTo>
                <a:lnTo>
                  <a:pt x="53" y="15"/>
                </a:lnTo>
                <a:lnTo>
                  <a:pt x="42" y="15"/>
                </a:lnTo>
                <a:lnTo>
                  <a:pt x="30" y="15"/>
                </a:lnTo>
                <a:lnTo>
                  <a:pt x="19" y="13"/>
                </a:lnTo>
                <a:lnTo>
                  <a:pt x="7" y="11"/>
                </a:lnTo>
                <a:lnTo>
                  <a:pt x="2" y="9"/>
                </a:lnTo>
                <a:lnTo>
                  <a:pt x="0" y="9"/>
                </a:lnTo>
                <a:lnTo>
                  <a:pt x="0" y="9"/>
                </a:lnTo>
                <a:close/>
              </a:path>
            </a:pathLst>
          </a:custGeom>
          <a:solidFill>
            <a:srgbClr val="A64D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AutoShape 525"/>
          <xdr:cNvSpPr>
            <a:spLocks/>
          </xdr:cNvSpPr>
        </xdr:nvSpPr>
        <xdr:spPr>
          <a:xfrm rot="1225406">
            <a:off x="2956" y="1633"/>
            <a:ext cx="8" cy="5"/>
          </a:xfrm>
          <a:custGeom>
            <a:pathLst>
              <a:path h="33" w="59">
                <a:moveTo>
                  <a:pt x="0" y="33"/>
                </a:moveTo>
                <a:lnTo>
                  <a:pt x="2" y="31"/>
                </a:lnTo>
                <a:lnTo>
                  <a:pt x="7" y="25"/>
                </a:lnTo>
                <a:lnTo>
                  <a:pt x="13" y="17"/>
                </a:lnTo>
                <a:lnTo>
                  <a:pt x="24" y="10"/>
                </a:lnTo>
                <a:lnTo>
                  <a:pt x="32" y="4"/>
                </a:lnTo>
                <a:lnTo>
                  <a:pt x="43" y="0"/>
                </a:lnTo>
                <a:lnTo>
                  <a:pt x="51" y="0"/>
                </a:lnTo>
                <a:lnTo>
                  <a:pt x="59" y="8"/>
                </a:lnTo>
                <a:lnTo>
                  <a:pt x="59" y="14"/>
                </a:lnTo>
                <a:lnTo>
                  <a:pt x="55" y="21"/>
                </a:lnTo>
                <a:lnTo>
                  <a:pt x="43" y="25"/>
                </a:lnTo>
                <a:lnTo>
                  <a:pt x="32" y="29"/>
                </a:lnTo>
                <a:lnTo>
                  <a:pt x="26" y="29"/>
                </a:lnTo>
                <a:lnTo>
                  <a:pt x="21" y="29"/>
                </a:lnTo>
                <a:lnTo>
                  <a:pt x="13" y="31"/>
                </a:lnTo>
                <a:lnTo>
                  <a:pt x="9" y="33"/>
                </a:lnTo>
                <a:lnTo>
                  <a:pt x="2" y="33"/>
                </a:lnTo>
                <a:lnTo>
                  <a:pt x="0" y="33"/>
                </a:lnTo>
                <a:lnTo>
                  <a:pt x="0" y="33"/>
                </a:lnTo>
                <a:close/>
              </a:path>
            </a:pathLst>
          </a:custGeom>
          <a:solidFill>
            <a:srgbClr val="A64D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AutoShape 526"/>
          <xdr:cNvSpPr>
            <a:spLocks/>
          </xdr:cNvSpPr>
        </xdr:nvSpPr>
        <xdr:spPr>
          <a:xfrm rot="1225406">
            <a:off x="2942" y="1623"/>
            <a:ext cx="7" cy="5"/>
          </a:xfrm>
          <a:custGeom>
            <a:pathLst>
              <a:path h="35" w="53">
                <a:moveTo>
                  <a:pt x="0" y="35"/>
                </a:moveTo>
                <a:lnTo>
                  <a:pt x="0" y="33"/>
                </a:lnTo>
                <a:lnTo>
                  <a:pt x="6" y="27"/>
                </a:lnTo>
                <a:lnTo>
                  <a:pt x="12" y="20"/>
                </a:lnTo>
                <a:lnTo>
                  <a:pt x="21" y="12"/>
                </a:lnTo>
                <a:lnTo>
                  <a:pt x="29" y="4"/>
                </a:lnTo>
                <a:lnTo>
                  <a:pt x="38" y="0"/>
                </a:lnTo>
                <a:lnTo>
                  <a:pt x="46" y="0"/>
                </a:lnTo>
                <a:lnTo>
                  <a:pt x="53" y="4"/>
                </a:lnTo>
                <a:lnTo>
                  <a:pt x="53" y="10"/>
                </a:lnTo>
                <a:lnTo>
                  <a:pt x="51" y="16"/>
                </a:lnTo>
                <a:lnTo>
                  <a:pt x="42" y="21"/>
                </a:lnTo>
                <a:lnTo>
                  <a:pt x="31" y="25"/>
                </a:lnTo>
                <a:lnTo>
                  <a:pt x="19" y="27"/>
                </a:lnTo>
                <a:lnTo>
                  <a:pt x="10" y="31"/>
                </a:lnTo>
                <a:lnTo>
                  <a:pt x="2" y="33"/>
                </a:lnTo>
                <a:lnTo>
                  <a:pt x="0" y="35"/>
                </a:lnTo>
                <a:lnTo>
                  <a:pt x="0" y="35"/>
                </a:lnTo>
                <a:close/>
              </a:path>
            </a:pathLst>
          </a:custGeom>
          <a:solidFill>
            <a:srgbClr val="A64D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AutoShape 527"/>
          <xdr:cNvSpPr>
            <a:spLocks/>
          </xdr:cNvSpPr>
        </xdr:nvSpPr>
        <xdr:spPr>
          <a:xfrm rot="1225406">
            <a:off x="2946" y="1605"/>
            <a:ext cx="4" cy="10"/>
          </a:xfrm>
          <a:custGeom>
            <a:pathLst>
              <a:path h="64" w="32">
                <a:moveTo>
                  <a:pt x="0" y="64"/>
                </a:moveTo>
                <a:lnTo>
                  <a:pt x="0" y="58"/>
                </a:lnTo>
                <a:lnTo>
                  <a:pt x="0" y="51"/>
                </a:lnTo>
                <a:lnTo>
                  <a:pt x="0" y="45"/>
                </a:lnTo>
                <a:lnTo>
                  <a:pt x="2" y="39"/>
                </a:lnTo>
                <a:lnTo>
                  <a:pt x="4" y="34"/>
                </a:lnTo>
                <a:lnTo>
                  <a:pt x="6" y="28"/>
                </a:lnTo>
                <a:lnTo>
                  <a:pt x="6" y="20"/>
                </a:lnTo>
                <a:lnTo>
                  <a:pt x="10" y="15"/>
                </a:lnTo>
                <a:lnTo>
                  <a:pt x="11" y="9"/>
                </a:lnTo>
                <a:lnTo>
                  <a:pt x="15" y="5"/>
                </a:lnTo>
                <a:lnTo>
                  <a:pt x="19" y="0"/>
                </a:lnTo>
                <a:lnTo>
                  <a:pt x="29" y="1"/>
                </a:lnTo>
                <a:lnTo>
                  <a:pt x="32" y="7"/>
                </a:lnTo>
                <a:lnTo>
                  <a:pt x="32" y="17"/>
                </a:lnTo>
                <a:lnTo>
                  <a:pt x="27" y="26"/>
                </a:lnTo>
                <a:lnTo>
                  <a:pt x="21" y="38"/>
                </a:lnTo>
                <a:lnTo>
                  <a:pt x="13" y="47"/>
                </a:lnTo>
                <a:lnTo>
                  <a:pt x="6" y="57"/>
                </a:lnTo>
                <a:lnTo>
                  <a:pt x="0" y="62"/>
                </a:lnTo>
                <a:lnTo>
                  <a:pt x="0" y="64"/>
                </a:lnTo>
                <a:lnTo>
                  <a:pt x="0" y="64"/>
                </a:lnTo>
                <a:close/>
              </a:path>
            </a:pathLst>
          </a:custGeom>
          <a:solidFill>
            <a:srgbClr val="A64D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AutoShape 528"/>
          <xdr:cNvSpPr>
            <a:spLocks/>
          </xdr:cNvSpPr>
        </xdr:nvSpPr>
        <xdr:spPr>
          <a:xfrm rot="1225406">
            <a:off x="2925" y="1601"/>
            <a:ext cx="4" cy="9"/>
          </a:xfrm>
          <a:custGeom>
            <a:pathLst>
              <a:path h="59" w="32">
                <a:moveTo>
                  <a:pt x="0" y="59"/>
                </a:moveTo>
                <a:lnTo>
                  <a:pt x="0" y="55"/>
                </a:lnTo>
                <a:lnTo>
                  <a:pt x="2" y="48"/>
                </a:lnTo>
                <a:lnTo>
                  <a:pt x="4" y="36"/>
                </a:lnTo>
                <a:lnTo>
                  <a:pt x="10" y="25"/>
                </a:lnTo>
                <a:lnTo>
                  <a:pt x="12" y="12"/>
                </a:lnTo>
                <a:lnTo>
                  <a:pt x="17" y="4"/>
                </a:lnTo>
                <a:lnTo>
                  <a:pt x="23" y="0"/>
                </a:lnTo>
                <a:lnTo>
                  <a:pt x="31" y="6"/>
                </a:lnTo>
                <a:lnTo>
                  <a:pt x="32" y="12"/>
                </a:lnTo>
                <a:lnTo>
                  <a:pt x="32" y="21"/>
                </a:lnTo>
                <a:lnTo>
                  <a:pt x="27" y="29"/>
                </a:lnTo>
                <a:lnTo>
                  <a:pt x="21" y="38"/>
                </a:lnTo>
                <a:lnTo>
                  <a:pt x="12" y="44"/>
                </a:lnTo>
                <a:lnTo>
                  <a:pt x="6" y="51"/>
                </a:lnTo>
                <a:lnTo>
                  <a:pt x="2" y="55"/>
                </a:lnTo>
                <a:lnTo>
                  <a:pt x="0" y="59"/>
                </a:lnTo>
                <a:lnTo>
                  <a:pt x="0" y="59"/>
                </a:lnTo>
                <a:close/>
              </a:path>
            </a:pathLst>
          </a:custGeom>
          <a:solidFill>
            <a:srgbClr val="A64D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AutoShape 529"/>
          <xdr:cNvSpPr>
            <a:spLocks/>
          </xdr:cNvSpPr>
        </xdr:nvSpPr>
        <xdr:spPr>
          <a:xfrm rot="1225406">
            <a:off x="2940" y="1592"/>
            <a:ext cx="4" cy="9"/>
          </a:xfrm>
          <a:custGeom>
            <a:pathLst>
              <a:path h="61" w="30">
                <a:moveTo>
                  <a:pt x="0" y="61"/>
                </a:moveTo>
                <a:lnTo>
                  <a:pt x="0" y="57"/>
                </a:lnTo>
                <a:lnTo>
                  <a:pt x="0" y="49"/>
                </a:lnTo>
                <a:lnTo>
                  <a:pt x="0" y="38"/>
                </a:lnTo>
                <a:lnTo>
                  <a:pt x="2" y="26"/>
                </a:lnTo>
                <a:lnTo>
                  <a:pt x="3" y="15"/>
                </a:lnTo>
                <a:lnTo>
                  <a:pt x="9" y="6"/>
                </a:lnTo>
                <a:lnTo>
                  <a:pt x="15" y="0"/>
                </a:lnTo>
                <a:lnTo>
                  <a:pt x="24" y="2"/>
                </a:lnTo>
                <a:lnTo>
                  <a:pt x="28" y="7"/>
                </a:lnTo>
                <a:lnTo>
                  <a:pt x="30" y="15"/>
                </a:lnTo>
                <a:lnTo>
                  <a:pt x="26" y="25"/>
                </a:lnTo>
                <a:lnTo>
                  <a:pt x="21" y="34"/>
                </a:lnTo>
                <a:lnTo>
                  <a:pt x="13" y="44"/>
                </a:lnTo>
                <a:lnTo>
                  <a:pt x="7" y="51"/>
                </a:lnTo>
                <a:lnTo>
                  <a:pt x="2" y="57"/>
                </a:lnTo>
                <a:lnTo>
                  <a:pt x="0" y="61"/>
                </a:lnTo>
                <a:lnTo>
                  <a:pt x="0" y="61"/>
                </a:lnTo>
                <a:close/>
              </a:path>
            </a:pathLst>
          </a:custGeom>
          <a:solidFill>
            <a:srgbClr val="A64D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530"/>
          <xdr:cNvSpPr>
            <a:spLocks/>
          </xdr:cNvSpPr>
        </xdr:nvSpPr>
        <xdr:spPr>
          <a:xfrm rot="1225406">
            <a:off x="2960" y="1609"/>
            <a:ext cx="6" cy="4"/>
          </a:xfrm>
          <a:custGeom>
            <a:pathLst>
              <a:path h="30" w="43">
                <a:moveTo>
                  <a:pt x="0" y="30"/>
                </a:moveTo>
                <a:lnTo>
                  <a:pt x="0" y="28"/>
                </a:lnTo>
                <a:lnTo>
                  <a:pt x="4" y="23"/>
                </a:lnTo>
                <a:lnTo>
                  <a:pt x="7" y="17"/>
                </a:lnTo>
                <a:lnTo>
                  <a:pt x="15" y="11"/>
                </a:lnTo>
                <a:lnTo>
                  <a:pt x="23" y="4"/>
                </a:lnTo>
                <a:lnTo>
                  <a:pt x="28" y="2"/>
                </a:lnTo>
                <a:lnTo>
                  <a:pt x="36" y="0"/>
                </a:lnTo>
                <a:lnTo>
                  <a:pt x="42" y="6"/>
                </a:lnTo>
                <a:lnTo>
                  <a:pt x="43" y="9"/>
                </a:lnTo>
                <a:lnTo>
                  <a:pt x="40" y="15"/>
                </a:lnTo>
                <a:lnTo>
                  <a:pt x="34" y="19"/>
                </a:lnTo>
                <a:lnTo>
                  <a:pt x="24" y="23"/>
                </a:lnTo>
                <a:lnTo>
                  <a:pt x="15" y="25"/>
                </a:lnTo>
                <a:lnTo>
                  <a:pt x="7" y="28"/>
                </a:lnTo>
                <a:lnTo>
                  <a:pt x="2" y="28"/>
                </a:lnTo>
                <a:lnTo>
                  <a:pt x="0" y="30"/>
                </a:lnTo>
                <a:lnTo>
                  <a:pt x="0" y="30"/>
                </a:lnTo>
                <a:close/>
              </a:path>
            </a:pathLst>
          </a:custGeom>
          <a:solidFill>
            <a:srgbClr val="A64D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531"/>
          <xdr:cNvSpPr>
            <a:spLocks/>
          </xdr:cNvSpPr>
        </xdr:nvSpPr>
        <xdr:spPr>
          <a:xfrm rot="1225406">
            <a:off x="3103" y="1733"/>
            <a:ext cx="4" cy="5"/>
          </a:xfrm>
          <a:custGeom>
            <a:pathLst>
              <a:path h="30" w="36">
                <a:moveTo>
                  <a:pt x="36" y="30"/>
                </a:moveTo>
                <a:lnTo>
                  <a:pt x="32" y="28"/>
                </a:lnTo>
                <a:lnTo>
                  <a:pt x="26" y="27"/>
                </a:lnTo>
                <a:lnTo>
                  <a:pt x="19" y="23"/>
                </a:lnTo>
                <a:lnTo>
                  <a:pt x="11" y="19"/>
                </a:lnTo>
                <a:lnTo>
                  <a:pt x="3" y="13"/>
                </a:lnTo>
                <a:lnTo>
                  <a:pt x="0" y="9"/>
                </a:lnTo>
                <a:lnTo>
                  <a:pt x="0" y="6"/>
                </a:lnTo>
                <a:lnTo>
                  <a:pt x="5" y="2"/>
                </a:lnTo>
                <a:lnTo>
                  <a:pt x="11" y="0"/>
                </a:lnTo>
                <a:lnTo>
                  <a:pt x="19" y="2"/>
                </a:lnTo>
                <a:lnTo>
                  <a:pt x="22" y="6"/>
                </a:lnTo>
                <a:lnTo>
                  <a:pt x="28" y="13"/>
                </a:lnTo>
                <a:lnTo>
                  <a:pt x="30" y="19"/>
                </a:lnTo>
                <a:lnTo>
                  <a:pt x="34" y="25"/>
                </a:lnTo>
                <a:lnTo>
                  <a:pt x="34" y="28"/>
                </a:lnTo>
                <a:lnTo>
                  <a:pt x="36" y="30"/>
                </a:lnTo>
                <a:lnTo>
                  <a:pt x="36" y="30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532"/>
          <xdr:cNvSpPr>
            <a:spLocks/>
          </xdr:cNvSpPr>
        </xdr:nvSpPr>
        <xdr:spPr>
          <a:xfrm rot="1225406">
            <a:off x="3097" y="1738"/>
            <a:ext cx="4" cy="2"/>
          </a:xfrm>
          <a:custGeom>
            <a:pathLst>
              <a:path h="12" w="38">
                <a:moveTo>
                  <a:pt x="38" y="12"/>
                </a:moveTo>
                <a:lnTo>
                  <a:pt x="36" y="12"/>
                </a:lnTo>
                <a:lnTo>
                  <a:pt x="30" y="12"/>
                </a:lnTo>
                <a:lnTo>
                  <a:pt x="23" y="12"/>
                </a:lnTo>
                <a:lnTo>
                  <a:pt x="15" y="12"/>
                </a:lnTo>
                <a:lnTo>
                  <a:pt x="7" y="10"/>
                </a:lnTo>
                <a:lnTo>
                  <a:pt x="2" y="8"/>
                </a:lnTo>
                <a:lnTo>
                  <a:pt x="0" y="6"/>
                </a:lnTo>
                <a:lnTo>
                  <a:pt x="2" y="4"/>
                </a:lnTo>
                <a:lnTo>
                  <a:pt x="4" y="0"/>
                </a:lnTo>
                <a:lnTo>
                  <a:pt x="9" y="0"/>
                </a:lnTo>
                <a:lnTo>
                  <a:pt x="15" y="0"/>
                </a:lnTo>
                <a:lnTo>
                  <a:pt x="23" y="4"/>
                </a:lnTo>
                <a:lnTo>
                  <a:pt x="28" y="6"/>
                </a:lnTo>
                <a:lnTo>
                  <a:pt x="34" y="8"/>
                </a:lnTo>
                <a:lnTo>
                  <a:pt x="36" y="10"/>
                </a:lnTo>
                <a:lnTo>
                  <a:pt x="38" y="12"/>
                </a:lnTo>
                <a:lnTo>
                  <a:pt x="38" y="12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AutoShape 533"/>
          <xdr:cNvSpPr>
            <a:spLocks/>
          </xdr:cNvSpPr>
        </xdr:nvSpPr>
        <xdr:spPr>
          <a:xfrm rot="1225406">
            <a:off x="3105" y="1714"/>
            <a:ext cx="4" cy="8"/>
          </a:xfrm>
          <a:custGeom>
            <a:pathLst>
              <a:path h="49" w="31">
                <a:moveTo>
                  <a:pt x="31" y="49"/>
                </a:moveTo>
                <a:lnTo>
                  <a:pt x="29" y="47"/>
                </a:lnTo>
                <a:lnTo>
                  <a:pt x="25" y="42"/>
                </a:lnTo>
                <a:lnTo>
                  <a:pt x="17" y="36"/>
                </a:lnTo>
                <a:lnTo>
                  <a:pt x="12" y="28"/>
                </a:lnTo>
                <a:lnTo>
                  <a:pt x="4" y="21"/>
                </a:lnTo>
                <a:lnTo>
                  <a:pt x="0" y="13"/>
                </a:lnTo>
                <a:lnTo>
                  <a:pt x="0" y="5"/>
                </a:lnTo>
                <a:lnTo>
                  <a:pt x="4" y="4"/>
                </a:lnTo>
                <a:lnTo>
                  <a:pt x="10" y="0"/>
                </a:lnTo>
                <a:lnTo>
                  <a:pt x="15" y="5"/>
                </a:lnTo>
                <a:lnTo>
                  <a:pt x="21" y="11"/>
                </a:lnTo>
                <a:lnTo>
                  <a:pt x="25" y="23"/>
                </a:lnTo>
                <a:lnTo>
                  <a:pt x="27" y="30"/>
                </a:lnTo>
                <a:lnTo>
                  <a:pt x="29" y="40"/>
                </a:lnTo>
                <a:lnTo>
                  <a:pt x="31" y="45"/>
                </a:lnTo>
                <a:lnTo>
                  <a:pt x="31" y="49"/>
                </a:lnTo>
                <a:lnTo>
                  <a:pt x="31" y="49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AutoShape 534"/>
          <xdr:cNvSpPr>
            <a:spLocks/>
          </xdr:cNvSpPr>
        </xdr:nvSpPr>
        <xdr:spPr>
          <a:xfrm rot="1225406">
            <a:off x="3093" y="1719"/>
            <a:ext cx="4" cy="5"/>
          </a:xfrm>
          <a:custGeom>
            <a:pathLst>
              <a:path h="36" w="36">
                <a:moveTo>
                  <a:pt x="36" y="36"/>
                </a:moveTo>
                <a:lnTo>
                  <a:pt x="35" y="34"/>
                </a:lnTo>
                <a:lnTo>
                  <a:pt x="29" y="30"/>
                </a:lnTo>
                <a:lnTo>
                  <a:pt x="21" y="28"/>
                </a:lnTo>
                <a:lnTo>
                  <a:pt x="14" y="25"/>
                </a:lnTo>
                <a:lnTo>
                  <a:pt x="6" y="19"/>
                </a:lnTo>
                <a:lnTo>
                  <a:pt x="0" y="13"/>
                </a:lnTo>
                <a:lnTo>
                  <a:pt x="0" y="8"/>
                </a:lnTo>
                <a:lnTo>
                  <a:pt x="4" y="4"/>
                </a:lnTo>
                <a:lnTo>
                  <a:pt x="10" y="0"/>
                </a:lnTo>
                <a:lnTo>
                  <a:pt x="17" y="2"/>
                </a:lnTo>
                <a:lnTo>
                  <a:pt x="21" y="6"/>
                </a:lnTo>
                <a:lnTo>
                  <a:pt x="27" y="15"/>
                </a:lnTo>
                <a:lnTo>
                  <a:pt x="31" y="21"/>
                </a:lnTo>
                <a:lnTo>
                  <a:pt x="35" y="28"/>
                </a:lnTo>
                <a:lnTo>
                  <a:pt x="36" y="34"/>
                </a:lnTo>
                <a:lnTo>
                  <a:pt x="36" y="36"/>
                </a:lnTo>
                <a:lnTo>
                  <a:pt x="36" y="36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AutoShape 535"/>
          <xdr:cNvSpPr>
            <a:spLocks/>
          </xdr:cNvSpPr>
        </xdr:nvSpPr>
        <xdr:spPr>
          <a:xfrm rot="1225406">
            <a:off x="3093" y="1704"/>
            <a:ext cx="5" cy="5"/>
          </a:xfrm>
          <a:custGeom>
            <a:pathLst>
              <a:path h="34" w="39">
                <a:moveTo>
                  <a:pt x="39" y="34"/>
                </a:moveTo>
                <a:lnTo>
                  <a:pt x="36" y="34"/>
                </a:lnTo>
                <a:lnTo>
                  <a:pt x="30" y="30"/>
                </a:lnTo>
                <a:lnTo>
                  <a:pt x="22" y="27"/>
                </a:lnTo>
                <a:lnTo>
                  <a:pt x="13" y="23"/>
                </a:lnTo>
                <a:lnTo>
                  <a:pt x="5" y="17"/>
                </a:lnTo>
                <a:lnTo>
                  <a:pt x="1" y="13"/>
                </a:lnTo>
                <a:lnTo>
                  <a:pt x="0" y="8"/>
                </a:lnTo>
                <a:lnTo>
                  <a:pt x="7" y="4"/>
                </a:lnTo>
                <a:lnTo>
                  <a:pt x="13" y="0"/>
                </a:lnTo>
                <a:lnTo>
                  <a:pt x="20" y="4"/>
                </a:lnTo>
                <a:lnTo>
                  <a:pt x="24" y="8"/>
                </a:lnTo>
                <a:lnTo>
                  <a:pt x="30" y="15"/>
                </a:lnTo>
                <a:lnTo>
                  <a:pt x="34" y="21"/>
                </a:lnTo>
                <a:lnTo>
                  <a:pt x="36" y="28"/>
                </a:lnTo>
                <a:lnTo>
                  <a:pt x="38" y="32"/>
                </a:lnTo>
                <a:lnTo>
                  <a:pt x="39" y="34"/>
                </a:lnTo>
                <a:lnTo>
                  <a:pt x="39" y="34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AutoShape 536"/>
          <xdr:cNvSpPr>
            <a:spLocks/>
          </xdr:cNvSpPr>
        </xdr:nvSpPr>
        <xdr:spPr>
          <a:xfrm rot="1225406">
            <a:off x="3080" y="1709"/>
            <a:ext cx="6" cy="5"/>
          </a:xfrm>
          <a:custGeom>
            <a:pathLst>
              <a:path h="28" w="47">
                <a:moveTo>
                  <a:pt x="47" y="28"/>
                </a:moveTo>
                <a:lnTo>
                  <a:pt x="43" y="26"/>
                </a:lnTo>
                <a:lnTo>
                  <a:pt x="38" y="24"/>
                </a:lnTo>
                <a:lnTo>
                  <a:pt x="26" y="22"/>
                </a:lnTo>
                <a:lnTo>
                  <a:pt x="19" y="19"/>
                </a:lnTo>
                <a:lnTo>
                  <a:pt x="7" y="15"/>
                </a:lnTo>
                <a:lnTo>
                  <a:pt x="2" y="11"/>
                </a:lnTo>
                <a:lnTo>
                  <a:pt x="0" y="7"/>
                </a:lnTo>
                <a:lnTo>
                  <a:pt x="5" y="3"/>
                </a:lnTo>
                <a:lnTo>
                  <a:pt x="11" y="0"/>
                </a:lnTo>
                <a:lnTo>
                  <a:pt x="17" y="0"/>
                </a:lnTo>
                <a:lnTo>
                  <a:pt x="24" y="3"/>
                </a:lnTo>
                <a:lnTo>
                  <a:pt x="30" y="9"/>
                </a:lnTo>
                <a:lnTo>
                  <a:pt x="36" y="15"/>
                </a:lnTo>
                <a:lnTo>
                  <a:pt x="41" y="20"/>
                </a:lnTo>
                <a:lnTo>
                  <a:pt x="43" y="24"/>
                </a:lnTo>
                <a:lnTo>
                  <a:pt x="47" y="28"/>
                </a:lnTo>
                <a:lnTo>
                  <a:pt x="47" y="28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AutoShape 537"/>
          <xdr:cNvSpPr>
            <a:spLocks/>
          </xdr:cNvSpPr>
        </xdr:nvSpPr>
        <xdr:spPr>
          <a:xfrm rot="1225406">
            <a:off x="3105" y="1695"/>
            <a:ext cx="3" cy="7"/>
          </a:xfrm>
          <a:custGeom>
            <a:pathLst>
              <a:path h="42" w="23">
                <a:moveTo>
                  <a:pt x="23" y="42"/>
                </a:moveTo>
                <a:lnTo>
                  <a:pt x="21" y="38"/>
                </a:lnTo>
                <a:lnTo>
                  <a:pt x="17" y="36"/>
                </a:lnTo>
                <a:lnTo>
                  <a:pt x="11" y="32"/>
                </a:lnTo>
                <a:lnTo>
                  <a:pt x="8" y="26"/>
                </a:lnTo>
                <a:lnTo>
                  <a:pt x="2" y="21"/>
                </a:lnTo>
                <a:lnTo>
                  <a:pt x="0" y="15"/>
                </a:lnTo>
                <a:lnTo>
                  <a:pt x="2" y="7"/>
                </a:lnTo>
                <a:lnTo>
                  <a:pt x="9" y="4"/>
                </a:lnTo>
                <a:lnTo>
                  <a:pt x="15" y="0"/>
                </a:lnTo>
                <a:lnTo>
                  <a:pt x="19" y="4"/>
                </a:lnTo>
                <a:lnTo>
                  <a:pt x="21" y="7"/>
                </a:lnTo>
                <a:lnTo>
                  <a:pt x="23" y="17"/>
                </a:lnTo>
                <a:lnTo>
                  <a:pt x="23" y="24"/>
                </a:lnTo>
                <a:lnTo>
                  <a:pt x="23" y="32"/>
                </a:lnTo>
                <a:lnTo>
                  <a:pt x="23" y="38"/>
                </a:lnTo>
                <a:lnTo>
                  <a:pt x="23" y="42"/>
                </a:lnTo>
                <a:lnTo>
                  <a:pt x="23" y="42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AutoShape 538"/>
          <xdr:cNvSpPr>
            <a:spLocks/>
          </xdr:cNvSpPr>
        </xdr:nvSpPr>
        <xdr:spPr>
          <a:xfrm rot="1225406">
            <a:off x="3083" y="1729"/>
            <a:ext cx="6" cy="3"/>
          </a:xfrm>
          <a:custGeom>
            <a:pathLst>
              <a:path h="19" w="51">
                <a:moveTo>
                  <a:pt x="51" y="19"/>
                </a:moveTo>
                <a:lnTo>
                  <a:pt x="48" y="17"/>
                </a:lnTo>
                <a:lnTo>
                  <a:pt x="42" y="17"/>
                </a:lnTo>
                <a:lnTo>
                  <a:pt x="31" y="17"/>
                </a:lnTo>
                <a:lnTo>
                  <a:pt x="23" y="17"/>
                </a:lnTo>
                <a:lnTo>
                  <a:pt x="12" y="13"/>
                </a:lnTo>
                <a:lnTo>
                  <a:pt x="6" y="11"/>
                </a:lnTo>
                <a:lnTo>
                  <a:pt x="0" y="8"/>
                </a:lnTo>
                <a:lnTo>
                  <a:pt x="4" y="4"/>
                </a:lnTo>
                <a:lnTo>
                  <a:pt x="8" y="0"/>
                </a:lnTo>
                <a:lnTo>
                  <a:pt x="15" y="0"/>
                </a:lnTo>
                <a:lnTo>
                  <a:pt x="23" y="0"/>
                </a:lnTo>
                <a:lnTo>
                  <a:pt x="31" y="6"/>
                </a:lnTo>
                <a:lnTo>
                  <a:pt x="36" y="8"/>
                </a:lnTo>
                <a:lnTo>
                  <a:pt x="44" y="13"/>
                </a:lnTo>
                <a:lnTo>
                  <a:pt x="48" y="15"/>
                </a:lnTo>
                <a:lnTo>
                  <a:pt x="51" y="19"/>
                </a:lnTo>
                <a:lnTo>
                  <a:pt x="51" y="19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539"/>
          <xdr:cNvSpPr>
            <a:spLocks/>
          </xdr:cNvSpPr>
        </xdr:nvSpPr>
        <xdr:spPr>
          <a:xfrm rot="1225406">
            <a:off x="2998" y="1548"/>
            <a:ext cx="3" cy="4"/>
          </a:xfrm>
          <a:custGeom>
            <a:pathLst>
              <a:path h="27" w="23">
                <a:moveTo>
                  <a:pt x="0" y="27"/>
                </a:moveTo>
                <a:lnTo>
                  <a:pt x="0" y="25"/>
                </a:lnTo>
                <a:lnTo>
                  <a:pt x="2" y="21"/>
                </a:lnTo>
                <a:lnTo>
                  <a:pt x="4" y="15"/>
                </a:lnTo>
                <a:lnTo>
                  <a:pt x="8" y="10"/>
                </a:lnTo>
                <a:lnTo>
                  <a:pt x="16" y="0"/>
                </a:lnTo>
                <a:lnTo>
                  <a:pt x="23" y="0"/>
                </a:lnTo>
                <a:lnTo>
                  <a:pt x="21" y="8"/>
                </a:lnTo>
                <a:lnTo>
                  <a:pt x="14" y="15"/>
                </a:lnTo>
                <a:lnTo>
                  <a:pt x="2" y="23"/>
                </a:lnTo>
                <a:lnTo>
                  <a:pt x="0" y="27"/>
                </a:lnTo>
                <a:lnTo>
                  <a:pt x="0" y="27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AutoShape 540"/>
          <xdr:cNvSpPr>
            <a:spLocks/>
          </xdr:cNvSpPr>
        </xdr:nvSpPr>
        <xdr:spPr>
          <a:xfrm rot="1225406">
            <a:off x="3003" y="1553"/>
            <a:ext cx="6" cy="3"/>
          </a:xfrm>
          <a:custGeom>
            <a:pathLst>
              <a:path h="17" w="48">
                <a:moveTo>
                  <a:pt x="0" y="15"/>
                </a:moveTo>
                <a:lnTo>
                  <a:pt x="0" y="14"/>
                </a:lnTo>
                <a:lnTo>
                  <a:pt x="6" y="12"/>
                </a:lnTo>
                <a:lnTo>
                  <a:pt x="12" y="8"/>
                </a:lnTo>
                <a:lnTo>
                  <a:pt x="21" y="4"/>
                </a:lnTo>
                <a:lnTo>
                  <a:pt x="29" y="0"/>
                </a:lnTo>
                <a:lnTo>
                  <a:pt x="36" y="0"/>
                </a:lnTo>
                <a:lnTo>
                  <a:pt x="42" y="2"/>
                </a:lnTo>
                <a:lnTo>
                  <a:pt x="48" y="8"/>
                </a:lnTo>
                <a:lnTo>
                  <a:pt x="46" y="12"/>
                </a:lnTo>
                <a:lnTo>
                  <a:pt x="42" y="14"/>
                </a:lnTo>
                <a:lnTo>
                  <a:pt x="34" y="15"/>
                </a:lnTo>
                <a:lnTo>
                  <a:pt x="25" y="17"/>
                </a:lnTo>
                <a:lnTo>
                  <a:pt x="14" y="15"/>
                </a:lnTo>
                <a:lnTo>
                  <a:pt x="6" y="15"/>
                </a:lnTo>
                <a:lnTo>
                  <a:pt x="0" y="15"/>
                </a:lnTo>
                <a:lnTo>
                  <a:pt x="0" y="15"/>
                </a:lnTo>
                <a:lnTo>
                  <a:pt x="0" y="15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541"/>
          <xdr:cNvSpPr>
            <a:spLocks/>
          </xdr:cNvSpPr>
        </xdr:nvSpPr>
        <xdr:spPr>
          <a:xfrm rot="1225406">
            <a:off x="3003" y="1561"/>
            <a:ext cx="6" cy="2"/>
          </a:xfrm>
          <a:custGeom>
            <a:pathLst>
              <a:path h="13" w="48">
                <a:moveTo>
                  <a:pt x="0" y="2"/>
                </a:moveTo>
                <a:lnTo>
                  <a:pt x="0" y="2"/>
                </a:lnTo>
                <a:lnTo>
                  <a:pt x="6" y="2"/>
                </a:lnTo>
                <a:lnTo>
                  <a:pt x="14" y="0"/>
                </a:lnTo>
                <a:lnTo>
                  <a:pt x="23" y="0"/>
                </a:lnTo>
                <a:lnTo>
                  <a:pt x="33" y="0"/>
                </a:lnTo>
                <a:lnTo>
                  <a:pt x="40" y="2"/>
                </a:lnTo>
                <a:lnTo>
                  <a:pt x="46" y="3"/>
                </a:lnTo>
                <a:lnTo>
                  <a:pt x="48" y="9"/>
                </a:lnTo>
                <a:lnTo>
                  <a:pt x="44" y="13"/>
                </a:lnTo>
                <a:lnTo>
                  <a:pt x="38" y="13"/>
                </a:lnTo>
                <a:lnTo>
                  <a:pt x="29" y="13"/>
                </a:lnTo>
                <a:lnTo>
                  <a:pt x="21" y="9"/>
                </a:lnTo>
                <a:lnTo>
                  <a:pt x="12" y="7"/>
                </a:lnTo>
                <a:lnTo>
                  <a:pt x="6" y="3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AutoShape 542"/>
          <xdr:cNvSpPr>
            <a:spLocks/>
          </xdr:cNvSpPr>
        </xdr:nvSpPr>
        <xdr:spPr>
          <a:xfrm rot="1225406">
            <a:off x="3014" y="1558"/>
            <a:ext cx="5" cy="3"/>
          </a:xfrm>
          <a:custGeom>
            <a:pathLst>
              <a:path h="17" w="41">
                <a:moveTo>
                  <a:pt x="0" y="15"/>
                </a:moveTo>
                <a:lnTo>
                  <a:pt x="1" y="13"/>
                </a:lnTo>
                <a:lnTo>
                  <a:pt x="5" y="11"/>
                </a:lnTo>
                <a:lnTo>
                  <a:pt x="11" y="8"/>
                </a:lnTo>
                <a:lnTo>
                  <a:pt x="19" y="4"/>
                </a:lnTo>
                <a:lnTo>
                  <a:pt x="24" y="0"/>
                </a:lnTo>
                <a:lnTo>
                  <a:pt x="32" y="0"/>
                </a:lnTo>
                <a:lnTo>
                  <a:pt x="38" y="0"/>
                </a:lnTo>
                <a:lnTo>
                  <a:pt x="41" y="6"/>
                </a:lnTo>
                <a:lnTo>
                  <a:pt x="39" y="11"/>
                </a:lnTo>
                <a:lnTo>
                  <a:pt x="36" y="15"/>
                </a:lnTo>
                <a:lnTo>
                  <a:pt x="28" y="17"/>
                </a:lnTo>
                <a:lnTo>
                  <a:pt x="22" y="17"/>
                </a:lnTo>
                <a:lnTo>
                  <a:pt x="13" y="17"/>
                </a:lnTo>
                <a:lnTo>
                  <a:pt x="7" y="17"/>
                </a:lnTo>
                <a:lnTo>
                  <a:pt x="1" y="15"/>
                </a:lnTo>
                <a:lnTo>
                  <a:pt x="0" y="15"/>
                </a:lnTo>
                <a:lnTo>
                  <a:pt x="0" y="15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AutoShape 543"/>
          <xdr:cNvSpPr>
            <a:spLocks/>
          </xdr:cNvSpPr>
        </xdr:nvSpPr>
        <xdr:spPr>
          <a:xfrm rot="1225406">
            <a:off x="3011" y="1540"/>
            <a:ext cx="4" cy="7"/>
          </a:xfrm>
          <a:custGeom>
            <a:pathLst>
              <a:path h="46" w="32">
                <a:moveTo>
                  <a:pt x="0" y="46"/>
                </a:moveTo>
                <a:lnTo>
                  <a:pt x="0" y="42"/>
                </a:lnTo>
                <a:lnTo>
                  <a:pt x="2" y="36"/>
                </a:lnTo>
                <a:lnTo>
                  <a:pt x="5" y="29"/>
                </a:lnTo>
                <a:lnTo>
                  <a:pt x="11" y="19"/>
                </a:lnTo>
                <a:lnTo>
                  <a:pt x="13" y="10"/>
                </a:lnTo>
                <a:lnTo>
                  <a:pt x="19" y="4"/>
                </a:lnTo>
                <a:lnTo>
                  <a:pt x="24" y="0"/>
                </a:lnTo>
                <a:lnTo>
                  <a:pt x="30" y="4"/>
                </a:lnTo>
                <a:lnTo>
                  <a:pt x="32" y="8"/>
                </a:lnTo>
                <a:lnTo>
                  <a:pt x="30" y="14"/>
                </a:lnTo>
                <a:lnTo>
                  <a:pt x="24" y="21"/>
                </a:lnTo>
                <a:lnTo>
                  <a:pt x="19" y="29"/>
                </a:lnTo>
                <a:lnTo>
                  <a:pt x="11" y="34"/>
                </a:lnTo>
                <a:lnTo>
                  <a:pt x="5" y="40"/>
                </a:lnTo>
                <a:lnTo>
                  <a:pt x="2" y="44"/>
                </a:lnTo>
                <a:lnTo>
                  <a:pt x="0" y="46"/>
                </a:lnTo>
                <a:lnTo>
                  <a:pt x="0" y="46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AutoShape 544"/>
          <xdr:cNvSpPr>
            <a:spLocks/>
          </xdr:cNvSpPr>
        </xdr:nvSpPr>
        <xdr:spPr>
          <a:xfrm rot="1225406">
            <a:off x="3018" y="1546"/>
            <a:ext cx="7" cy="4"/>
          </a:xfrm>
          <a:custGeom>
            <a:pathLst>
              <a:path h="25" w="50">
                <a:moveTo>
                  <a:pt x="0" y="25"/>
                </a:moveTo>
                <a:lnTo>
                  <a:pt x="2" y="23"/>
                </a:lnTo>
                <a:lnTo>
                  <a:pt x="6" y="19"/>
                </a:lnTo>
                <a:lnTo>
                  <a:pt x="14" y="14"/>
                </a:lnTo>
                <a:lnTo>
                  <a:pt x="21" y="8"/>
                </a:lnTo>
                <a:lnTo>
                  <a:pt x="31" y="2"/>
                </a:lnTo>
                <a:lnTo>
                  <a:pt x="38" y="0"/>
                </a:lnTo>
                <a:lnTo>
                  <a:pt x="44" y="0"/>
                </a:lnTo>
                <a:lnTo>
                  <a:pt x="50" y="6"/>
                </a:lnTo>
                <a:lnTo>
                  <a:pt x="50" y="10"/>
                </a:lnTo>
                <a:lnTo>
                  <a:pt x="46" y="14"/>
                </a:lnTo>
                <a:lnTo>
                  <a:pt x="38" y="17"/>
                </a:lnTo>
                <a:lnTo>
                  <a:pt x="29" y="21"/>
                </a:lnTo>
                <a:lnTo>
                  <a:pt x="17" y="23"/>
                </a:lnTo>
                <a:lnTo>
                  <a:pt x="10" y="25"/>
                </a:lnTo>
                <a:lnTo>
                  <a:pt x="2" y="25"/>
                </a:lnTo>
                <a:lnTo>
                  <a:pt x="0" y="25"/>
                </a:lnTo>
                <a:lnTo>
                  <a:pt x="0" y="25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AutoShape 545"/>
          <xdr:cNvSpPr>
            <a:spLocks/>
          </xdr:cNvSpPr>
        </xdr:nvSpPr>
        <xdr:spPr>
          <a:xfrm rot="1225406">
            <a:off x="3017" y="1532"/>
            <a:ext cx="6" cy="5"/>
          </a:xfrm>
          <a:custGeom>
            <a:pathLst>
              <a:path h="35" w="44">
                <a:moveTo>
                  <a:pt x="0" y="35"/>
                </a:moveTo>
                <a:lnTo>
                  <a:pt x="0" y="33"/>
                </a:lnTo>
                <a:lnTo>
                  <a:pt x="6" y="27"/>
                </a:lnTo>
                <a:lnTo>
                  <a:pt x="11" y="19"/>
                </a:lnTo>
                <a:lnTo>
                  <a:pt x="17" y="14"/>
                </a:lnTo>
                <a:lnTo>
                  <a:pt x="25" y="4"/>
                </a:lnTo>
                <a:lnTo>
                  <a:pt x="30" y="2"/>
                </a:lnTo>
                <a:lnTo>
                  <a:pt x="38" y="0"/>
                </a:lnTo>
                <a:lnTo>
                  <a:pt x="44" y="4"/>
                </a:lnTo>
                <a:lnTo>
                  <a:pt x="44" y="10"/>
                </a:lnTo>
                <a:lnTo>
                  <a:pt x="42" y="18"/>
                </a:lnTo>
                <a:lnTo>
                  <a:pt x="32" y="21"/>
                </a:lnTo>
                <a:lnTo>
                  <a:pt x="25" y="27"/>
                </a:lnTo>
                <a:lnTo>
                  <a:pt x="15" y="29"/>
                </a:lnTo>
                <a:lnTo>
                  <a:pt x="7" y="33"/>
                </a:lnTo>
                <a:lnTo>
                  <a:pt x="2" y="33"/>
                </a:lnTo>
                <a:lnTo>
                  <a:pt x="0" y="35"/>
                </a:lnTo>
                <a:lnTo>
                  <a:pt x="0" y="35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AutoShape 546"/>
          <xdr:cNvSpPr>
            <a:spLocks/>
          </xdr:cNvSpPr>
        </xdr:nvSpPr>
        <xdr:spPr>
          <a:xfrm rot="1225406">
            <a:off x="3014" y="1569"/>
            <a:ext cx="5" cy="2"/>
          </a:xfrm>
          <a:custGeom>
            <a:pathLst>
              <a:path h="11" w="34">
                <a:moveTo>
                  <a:pt x="0" y="7"/>
                </a:moveTo>
                <a:lnTo>
                  <a:pt x="4" y="5"/>
                </a:lnTo>
                <a:lnTo>
                  <a:pt x="15" y="2"/>
                </a:lnTo>
                <a:lnTo>
                  <a:pt x="21" y="0"/>
                </a:lnTo>
                <a:lnTo>
                  <a:pt x="28" y="0"/>
                </a:lnTo>
                <a:lnTo>
                  <a:pt x="32" y="2"/>
                </a:lnTo>
                <a:lnTo>
                  <a:pt x="34" y="7"/>
                </a:lnTo>
                <a:lnTo>
                  <a:pt x="32" y="9"/>
                </a:lnTo>
                <a:lnTo>
                  <a:pt x="28" y="11"/>
                </a:lnTo>
                <a:lnTo>
                  <a:pt x="23" y="9"/>
                </a:lnTo>
                <a:lnTo>
                  <a:pt x="17" y="9"/>
                </a:lnTo>
                <a:lnTo>
                  <a:pt x="11" y="7"/>
                </a:lnTo>
                <a:lnTo>
                  <a:pt x="6" y="7"/>
                </a:lnTo>
                <a:lnTo>
                  <a:pt x="2" y="7"/>
                </a:lnTo>
                <a:lnTo>
                  <a:pt x="0" y="7"/>
                </a:lnTo>
                <a:lnTo>
                  <a:pt x="0" y="7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AutoShape 547"/>
          <xdr:cNvSpPr>
            <a:spLocks/>
          </xdr:cNvSpPr>
        </xdr:nvSpPr>
        <xdr:spPr>
          <a:xfrm rot="1225406">
            <a:off x="3131" y="1529"/>
            <a:ext cx="2" cy="6"/>
          </a:xfrm>
          <a:custGeom>
            <a:pathLst>
              <a:path h="36" w="17">
                <a:moveTo>
                  <a:pt x="7" y="36"/>
                </a:moveTo>
                <a:lnTo>
                  <a:pt x="5" y="34"/>
                </a:lnTo>
                <a:lnTo>
                  <a:pt x="3" y="29"/>
                </a:lnTo>
                <a:lnTo>
                  <a:pt x="2" y="23"/>
                </a:lnTo>
                <a:lnTo>
                  <a:pt x="2" y="17"/>
                </a:lnTo>
                <a:lnTo>
                  <a:pt x="0" y="10"/>
                </a:lnTo>
                <a:lnTo>
                  <a:pt x="0" y="4"/>
                </a:lnTo>
                <a:lnTo>
                  <a:pt x="3" y="0"/>
                </a:lnTo>
                <a:lnTo>
                  <a:pt x="11" y="0"/>
                </a:lnTo>
                <a:lnTo>
                  <a:pt x="15" y="0"/>
                </a:lnTo>
                <a:lnTo>
                  <a:pt x="17" y="6"/>
                </a:lnTo>
                <a:lnTo>
                  <a:pt x="17" y="12"/>
                </a:lnTo>
                <a:lnTo>
                  <a:pt x="15" y="19"/>
                </a:lnTo>
                <a:lnTo>
                  <a:pt x="11" y="25"/>
                </a:lnTo>
                <a:lnTo>
                  <a:pt x="9" y="31"/>
                </a:lnTo>
                <a:lnTo>
                  <a:pt x="7" y="34"/>
                </a:lnTo>
                <a:lnTo>
                  <a:pt x="7" y="36"/>
                </a:lnTo>
                <a:lnTo>
                  <a:pt x="7" y="36"/>
                </a:lnTo>
                <a:close/>
              </a:path>
            </a:pathLst>
          </a:custGeom>
          <a:solidFill>
            <a:srgbClr val="B3666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AutoShape 548"/>
          <xdr:cNvSpPr>
            <a:spLocks/>
          </xdr:cNvSpPr>
        </xdr:nvSpPr>
        <xdr:spPr>
          <a:xfrm rot="1225406">
            <a:off x="3137" y="1533"/>
            <a:ext cx="2" cy="5"/>
          </a:xfrm>
          <a:custGeom>
            <a:pathLst>
              <a:path h="30" w="13">
                <a:moveTo>
                  <a:pt x="0" y="30"/>
                </a:moveTo>
                <a:lnTo>
                  <a:pt x="0" y="25"/>
                </a:lnTo>
                <a:lnTo>
                  <a:pt x="0" y="13"/>
                </a:lnTo>
                <a:lnTo>
                  <a:pt x="2" y="4"/>
                </a:lnTo>
                <a:lnTo>
                  <a:pt x="11" y="0"/>
                </a:lnTo>
                <a:lnTo>
                  <a:pt x="13" y="4"/>
                </a:lnTo>
                <a:lnTo>
                  <a:pt x="11" y="13"/>
                </a:lnTo>
                <a:lnTo>
                  <a:pt x="4" y="25"/>
                </a:lnTo>
                <a:lnTo>
                  <a:pt x="0" y="30"/>
                </a:lnTo>
                <a:lnTo>
                  <a:pt x="0" y="30"/>
                </a:lnTo>
                <a:close/>
              </a:path>
            </a:pathLst>
          </a:custGeom>
          <a:solidFill>
            <a:srgbClr val="B3666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AutoShape 549"/>
          <xdr:cNvSpPr>
            <a:spLocks/>
          </xdr:cNvSpPr>
        </xdr:nvSpPr>
        <xdr:spPr>
          <a:xfrm rot="1225406">
            <a:off x="3129" y="1540"/>
            <a:ext cx="2" cy="5"/>
          </a:xfrm>
          <a:custGeom>
            <a:pathLst>
              <a:path h="30" w="15">
                <a:moveTo>
                  <a:pt x="11" y="30"/>
                </a:moveTo>
                <a:lnTo>
                  <a:pt x="7" y="24"/>
                </a:lnTo>
                <a:lnTo>
                  <a:pt x="2" y="15"/>
                </a:lnTo>
                <a:lnTo>
                  <a:pt x="0" y="9"/>
                </a:lnTo>
                <a:lnTo>
                  <a:pt x="0" y="4"/>
                </a:lnTo>
                <a:lnTo>
                  <a:pt x="2" y="0"/>
                </a:lnTo>
                <a:lnTo>
                  <a:pt x="7" y="0"/>
                </a:lnTo>
                <a:lnTo>
                  <a:pt x="13" y="0"/>
                </a:lnTo>
                <a:lnTo>
                  <a:pt x="15" y="4"/>
                </a:lnTo>
                <a:lnTo>
                  <a:pt x="15" y="7"/>
                </a:lnTo>
                <a:lnTo>
                  <a:pt x="15" y="13"/>
                </a:lnTo>
                <a:lnTo>
                  <a:pt x="13" y="19"/>
                </a:lnTo>
                <a:lnTo>
                  <a:pt x="13" y="24"/>
                </a:lnTo>
                <a:lnTo>
                  <a:pt x="11" y="28"/>
                </a:lnTo>
                <a:lnTo>
                  <a:pt x="11" y="30"/>
                </a:lnTo>
                <a:lnTo>
                  <a:pt x="11" y="30"/>
                </a:lnTo>
                <a:close/>
              </a:path>
            </a:pathLst>
          </a:custGeom>
          <a:solidFill>
            <a:srgbClr val="B3666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550"/>
          <xdr:cNvSpPr>
            <a:spLocks/>
          </xdr:cNvSpPr>
        </xdr:nvSpPr>
        <xdr:spPr>
          <a:xfrm rot="1225406">
            <a:off x="3136" y="1542"/>
            <a:ext cx="2" cy="6"/>
          </a:xfrm>
          <a:custGeom>
            <a:pathLst>
              <a:path h="40" w="19">
                <a:moveTo>
                  <a:pt x="0" y="40"/>
                </a:moveTo>
                <a:lnTo>
                  <a:pt x="0" y="36"/>
                </a:lnTo>
                <a:lnTo>
                  <a:pt x="0" y="31"/>
                </a:lnTo>
                <a:lnTo>
                  <a:pt x="2" y="25"/>
                </a:lnTo>
                <a:lnTo>
                  <a:pt x="4" y="17"/>
                </a:lnTo>
                <a:lnTo>
                  <a:pt x="6" y="10"/>
                </a:lnTo>
                <a:lnTo>
                  <a:pt x="8" y="4"/>
                </a:lnTo>
                <a:lnTo>
                  <a:pt x="12" y="0"/>
                </a:lnTo>
                <a:lnTo>
                  <a:pt x="17" y="0"/>
                </a:lnTo>
                <a:lnTo>
                  <a:pt x="19" y="4"/>
                </a:lnTo>
                <a:lnTo>
                  <a:pt x="19" y="10"/>
                </a:lnTo>
                <a:lnTo>
                  <a:pt x="15" y="15"/>
                </a:lnTo>
                <a:lnTo>
                  <a:pt x="13" y="23"/>
                </a:lnTo>
                <a:lnTo>
                  <a:pt x="8" y="29"/>
                </a:lnTo>
                <a:lnTo>
                  <a:pt x="4" y="34"/>
                </a:lnTo>
                <a:lnTo>
                  <a:pt x="0" y="36"/>
                </a:lnTo>
                <a:lnTo>
                  <a:pt x="0" y="40"/>
                </a:lnTo>
                <a:lnTo>
                  <a:pt x="0" y="40"/>
                </a:lnTo>
                <a:close/>
              </a:path>
            </a:pathLst>
          </a:custGeom>
          <a:solidFill>
            <a:srgbClr val="B3666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AutoShape 551"/>
          <xdr:cNvSpPr>
            <a:spLocks/>
          </xdr:cNvSpPr>
        </xdr:nvSpPr>
        <xdr:spPr>
          <a:xfrm rot="1225406">
            <a:off x="3143" y="1535"/>
            <a:ext cx="2" cy="4"/>
          </a:xfrm>
          <a:custGeom>
            <a:pathLst>
              <a:path h="29" w="22">
                <a:moveTo>
                  <a:pt x="0" y="29"/>
                </a:moveTo>
                <a:lnTo>
                  <a:pt x="0" y="27"/>
                </a:lnTo>
                <a:lnTo>
                  <a:pt x="1" y="21"/>
                </a:lnTo>
                <a:lnTo>
                  <a:pt x="3" y="15"/>
                </a:lnTo>
                <a:lnTo>
                  <a:pt x="5" y="10"/>
                </a:lnTo>
                <a:lnTo>
                  <a:pt x="13" y="0"/>
                </a:lnTo>
                <a:lnTo>
                  <a:pt x="22" y="2"/>
                </a:lnTo>
                <a:lnTo>
                  <a:pt x="22" y="8"/>
                </a:lnTo>
                <a:lnTo>
                  <a:pt x="13" y="17"/>
                </a:lnTo>
                <a:lnTo>
                  <a:pt x="5" y="25"/>
                </a:lnTo>
                <a:lnTo>
                  <a:pt x="0" y="29"/>
                </a:lnTo>
                <a:lnTo>
                  <a:pt x="0" y="29"/>
                </a:lnTo>
                <a:close/>
              </a:path>
            </a:pathLst>
          </a:custGeom>
          <a:solidFill>
            <a:srgbClr val="B3666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AutoShape 552"/>
          <xdr:cNvSpPr>
            <a:spLocks/>
          </xdr:cNvSpPr>
        </xdr:nvSpPr>
        <xdr:spPr>
          <a:xfrm rot="1225406">
            <a:off x="3154" y="1546"/>
            <a:ext cx="2" cy="5"/>
          </a:xfrm>
          <a:custGeom>
            <a:pathLst>
              <a:path h="30" w="17">
                <a:moveTo>
                  <a:pt x="17" y="30"/>
                </a:moveTo>
                <a:lnTo>
                  <a:pt x="12" y="26"/>
                </a:lnTo>
                <a:lnTo>
                  <a:pt x="6" y="17"/>
                </a:lnTo>
                <a:lnTo>
                  <a:pt x="0" y="7"/>
                </a:lnTo>
                <a:lnTo>
                  <a:pt x="6" y="0"/>
                </a:lnTo>
                <a:lnTo>
                  <a:pt x="8" y="0"/>
                </a:lnTo>
                <a:lnTo>
                  <a:pt x="12" y="1"/>
                </a:lnTo>
                <a:lnTo>
                  <a:pt x="12" y="5"/>
                </a:lnTo>
                <a:lnTo>
                  <a:pt x="14" y="13"/>
                </a:lnTo>
                <a:lnTo>
                  <a:pt x="14" y="19"/>
                </a:lnTo>
                <a:lnTo>
                  <a:pt x="16" y="24"/>
                </a:lnTo>
                <a:lnTo>
                  <a:pt x="16" y="28"/>
                </a:lnTo>
                <a:lnTo>
                  <a:pt x="17" y="30"/>
                </a:lnTo>
                <a:lnTo>
                  <a:pt x="17" y="30"/>
                </a:lnTo>
                <a:close/>
              </a:path>
            </a:pathLst>
          </a:custGeom>
          <a:solidFill>
            <a:srgbClr val="B3666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AutoShape 553"/>
          <xdr:cNvSpPr>
            <a:spLocks/>
          </xdr:cNvSpPr>
        </xdr:nvSpPr>
        <xdr:spPr>
          <a:xfrm rot="1225406">
            <a:off x="3162" y="1545"/>
            <a:ext cx="2" cy="4"/>
          </a:xfrm>
          <a:custGeom>
            <a:pathLst>
              <a:path h="29" w="13">
                <a:moveTo>
                  <a:pt x="11" y="29"/>
                </a:moveTo>
                <a:lnTo>
                  <a:pt x="10" y="25"/>
                </a:lnTo>
                <a:lnTo>
                  <a:pt x="4" y="15"/>
                </a:lnTo>
                <a:lnTo>
                  <a:pt x="0" y="6"/>
                </a:lnTo>
                <a:lnTo>
                  <a:pt x="6" y="0"/>
                </a:lnTo>
                <a:lnTo>
                  <a:pt x="11" y="0"/>
                </a:lnTo>
                <a:lnTo>
                  <a:pt x="13" y="11"/>
                </a:lnTo>
                <a:lnTo>
                  <a:pt x="11" y="17"/>
                </a:lnTo>
                <a:lnTo>
                  <a:pt x="11" y="23"/>
                </a:lnTo>
                <a:lnTo>
                  <a:pt x="11" y="27"/>
                </a:lnTo>
                <a:lnTo>
                  <a:pt x="11" y="29"/>
                </a:lnTo>
                <a:lnTo>
                  <a:pt x="11" y="29"/>
                </a:lnTo>
                <a:close/>
              </a:path>
            </a:pathLst>
          </a:custGeom>
          <a:solidFill>
            <a:srgbClr val="B3666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AutoShape 554"/>
          <xdr:cNvSpPr>
            <a:spLocks/>
          </xdr:cNvSpPr>
        </xdr:nvSpPr>
        <xdr:spPr>
          <a:xfrm rot="1225406">
            <a:off x="3168" y="1548"/>
            <a:ext cx="2" cy="5"/>
          </a:xfrm>
          <a:custGeom>
            <a:pathLst>
              <a:path h="28" w="15">
                <a:moveTo>
                  <a:pt x="2" y="28"/>
                </a:moveTo>
                <a:lnTo>
                  <a:pt x="0" y="22"/>
                </a:lnTo>
                <a:lnTo>
                  <a:pt x="0" y="13"/>
                </a:lnTo>
                <a:lnTo>
                  <a:pt x="0" y="5"/>
                </a:lnTo>
                <a:lnTo>
                  <a:pt x="0" y="3"/>
                </a:lnTo>
                <a:lnTo>
                  <a:pt x="2" y="0"/>
                </a:lnTo>
                <a:lnTo>
                  <a:pt x="9" y="0"/>
                </a:lnTo>
                <a:lnTo>
                  <a:pt x="15" y="3"/>
                </a:lnTo>
                <a:lnTo>
                  <a:pt x="11" y="15"/>
                </a:lnTo>
                <a:lnTo>
                  <a:pt x="6" y="22"/>
                </a:lnTo>
                <a:lnTo>
                  <a:pt x="2" y="28"/>
                </a:lnTo>
                <a:lnTo>
                  <a:pt x="2" y="28"/>
                </a:lnTo>
                <a:close/>
              </a:path>
            </a:pathLst>
          </a:custGeom>
          <a:solidFill>
            <a:srgbClr val="B3666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AutoShape 555"/>
          <xdr:cNvSpPr>
            <a:spLocks/>
          </xdr:cNvSpPr>
        </xdr:nvSpPr>
        <xdr:spPr>
          <a:xfrm rot="1225406">
            <a:off x="3161" y="1552"/>
            <a:ext cx="1" cy="4"/>
          </a:xfrm>
          <a:custGeom>
            <a:pathLst>
              <a:path h="24" w="14">
                <a:moveTo>
                  <a:pt x="12" y="24"/>
                </a:moveTo>
                <a:lnTo>
                  <a:pt x="8" y="21"/>
                </a:lnTo>
                <a:lnTo>
                  <a:pt x="4" y="13"/>
                </a:lnTo>
                <a:lnTo>
                  <a:pt x="0" y="5"/>
                </a:lnTo>
                <a:lnTo>
                  <a:pt x="6" y="0"/>
                </a:lnTo>
                <a:lnTo>
                  <a:pt x="12" y="0"/>
                </a:lnTo>
                <a:lnTo>
                  <a:pt x="14" y="9"/>
                </a:lnTo>
                <a:lnTo>
                  <a:pt x="12" y="13"/>
                </a:lnTo>
                <a:lnTo>
                  <a:pt x="12" y="19"/>
                </a:lnTo>
                <a:lnTo>
                  <a:pt x="12" y="22"/>
                </a:lnTo>
                <a:lnTo>
                  <a:pt x="12" y="24"/>
                </a:lnTo>
                <a:lnTo>
                  <a:pt x="12" y="24"/>
                </a:lnTo>
                <a:close/>
              </a:path>
            </a:pathLst>
          </a:custGeom>
          <a:solidFill>
            <a:srgbClr val="B3666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AutoShape 556"/>
          <xdr:cNvSpPr>
            <a:spLocks/>
          </xdr:cNvSpPr>
        </xdr:nvSpPr>
        <xdr:spPr>
          <a:xfrm rot="1225406">
            <a:off x="3163" y="1557"/>
            <a:ext cx="2" cy="5"/>
          </a:xfrm>
          <a:custGeom>
            <a:pathLst>
              <a:path h="31" w="12">
                <a:moveTo>
                  <a:pt x="6" y="31"/>
                </a:moveTo>
                <a:lnTo>
                  <a:pt x="4" y="25"/>
                </a:lnTo>
                <a:lnTo>
                  <a:pt x="0" y="16"/>
                </a:lnTo>
                <a:lnTo>
                  <a:pt x="0" y="4"/>
                </a:lnTo>
                <a:lnTo>
                  <a:pt x="6" y="0"/>
                </a:lnTo>
                <a:lnTo>
                  <a:pt x="12" y="4"/>
                </a:lnTo>
                <a:lnTo>
                  <a:pt x="12" y="16"/>
                </a:lnTo>
                <a:lnTo>
                  <a:pt x="6" y="25"/>
                </a:lnTo>
                <a:lnTo>
                  <a:pt x="6" y="31"/>
                </a:lnTo>
                <a:lnTo>
                  <a:pt x="6" y="31"/>
                </a:lnTo>
                <a:close/>
              </a:path>
            </a:pathLst>
          </a:custGeom>
          <a:solidFill>
            <a:srgbClr val="B3666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AutoShape 557"/>
          <xdr:cNvSpPr>
            <a:spLocks/>
          </xdr:cNvSpPr>
        </xdr:nvSpPr>
        <xdr:spPr>
          <a:xfrm rot="1225406">
            <a:off x="3154" y="1555"/>
            <a:ext cx="3" cy="3"/>
          </a:xfrm>
          <a:custGeom>
            <a:pathLst>
              <a:path h="21" w="17">
                <a:moveTo>
                  <a:pt x="17" y="21"/>
                </a:moveTo>
                <a:lnTo>
                  <a:pt x="11" y="17"/>
                </a:lnTo>
                <a:lnTo>
                  <a:pt x="4" y="12"/>
                </a:lnTo>
                <a:lnTo>
                  <a:pt x="0" y="8"/>
                </a:lnTo>
                <a:lnTo>
                  <a:pt x="0" y="4"/>
                </a:lnTo>
                <a:lnTo>
                  <a:pt x="0" y="2"/>
                </a:lnTo>
                <a:lnTo>
                  <a:pt x="6" y="2"/>
                </a:lnTo>
                <a:lnTo>
                  <a:pt x="10" y="0"/>
                </a:lnTo>
                <a:lnTo>
                  <a:pt x="13" y="2"/>
                </a:lnTo>
                <a:lnTo>
                  <a:pt x="15" y="6"/>
                </a:lnTo>
                <a:lnTo>
                  <a:pt x="17" y="10"/>
                </a:lnTo>
                <a:lnTo>
                  <a:pt x="17" y="17"/>
                </a:lnTo>
                <a:lnTo>
                  <a:pt x="17" y="21"/>
                </a:lnTo>
                <a:lnTo>
                  <a:pt x="17" y="21"/>
                </a:lnTo>
                <a:close/>
              </a:path>
            </a:pathLst>
          </a:custGeom>
          <a:solidFill>
            <a:srgbClr val="B3666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utoShape 558"/>
          <xdr:cNvSpPr>
            <a:spLocks/>
          </xdr:cNvSpPr>
        </xdr:nvSpPr>
        <xdr:spPr>
          <a:xfrm rot="1225406">
            <a:off x="3159" y="1468"/>
            <a:ext cx="5" cy="2"/>
          </a:xfrm>
          <a:custGeom>
            <a:pathLst>
              <a:path h="11" w="38">
                <a:moveTo>
                  <a:pt x="0" y="6"/>
                </a:moveTo>
                <a:lnTo>
                  <a:pt x="2" y="4"/>
                </a:lnTo>
                <a:lnTo>
                  <a:pt x="6" y="4"/>
                </a:lnTo>
                <a:lnTo>
                  <a:pt x="11" y="0"/>
                </a:lnTo>
                <a:lnTo>
                  <a:pt x="19" y="0"/>
                </a:lnTo>
                <a:lnTo>
                  <a:pt x="23" y="0"/>
                </a:lnTo>
                <a:lnTo>
                  <a:pt x="30" y="0"/>
                </a:lnTo>
                <a:lnTo>
                  <a:pt x="36" y="4"/>
                </a:lnTo>
                <a:lnTo>
                  <a:pt x="38" y="7"/>
                </a:lnTo>
                <a:lnTo>
                  <a:pt x="36" y="11"/>
                </a:lnTo>
                <a:lnTo>
                  <a:pt x="30" y="11"/>
                </a:lnTo>
                <a:lnTo>
                  <a:pt x="23" y="11"/>
                </a:lnTo>
                <a:lnTo>
                  <a:pt x="19" y="11"/>
                </a:lnTo>
                <a:lnTo>
                  <a:pt x="11" y="9"/>
                </a:lnTo>
                <a:lnTo>
                  <a:pt x="6" y="6"/>
                </a:lnTo>
                <a:lnTo>
                  <a:pt x="2" y="6"/>
                </a:lnTo>
                <a:lnTo>
                  <a:pt x="0" y="6"/>
                </a:lnTo>
                <a:lnTo>
                  <a:pt x="0" y="6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AutoShape 559"/>
          <xdr:cNvSpPr>
            <a:spLocks/>
          </xdr:cNvSpPr>
        </xdr:nvSpPr>
        <xdr:spPr>
          <a:xfrm rot="1225406">
            <a:off x="3157" y="1475"/>
            <a:ext cx="4" cy="2"/>
          </a:xfrm>
          <a:custGeom>
            <a:pathLst>
              <a:path h="14" w="31">
                <a:moveTo>
                  <a:pt x="0" y="2"/>
                </a:moveTo>
                <a:lnTo>
                  <a:pt x="4" y="0"/>
                </a:lnTo>
                <a:lnTo>
                  <a:pt x="16" y="0"/>
                </a:lnTo>
                <a:lnTo>
                  <a:pt x="25" y="2"/>
                </a:lnTo>
                <a:lnTo>
                  <a:pt x="31" y="10"/>
                </a:lnTo>
                <a:lnTo>
                  <a:pt x="23" y="14"/>
                </a:lnTo>
                <a:lnTo>
                  <a:pt x="14" y="10"/>
                </a:lnTo>
                <a:lnTo>
                  <a:pt x="2" y="4"/>
                </a:lnTo>
                <a:lnTo>
                  <a:pt x="0" y="2"/>
                </a:lnTo>
                <a:lnTo>
                  <a:pt x="0" y="2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AutoShape 560"/>
          <xdr:cNvSpPr>
            <a:spLocks/>
          </xdr:cNvSpPr>
        </xdr:nvSpPr>
        <xdr:spPr>
          <a:xfrm rot="1225406">
            <a:off x="3151" y="1472"/>
            <a:ext cx="5" cy="2"/>
          </a:xfrm>
          <a:custGeom>
            <a:pathLst>
              <a:path h="15" w="33">
                <a:moveTo>
                  <a:pt x="0" y="9"/>
                </a:moveTo>
                <a:lnTo>
                  <a:pt x="4" y="5"/>
                </a:lnTo>
                <a:lnTo>
                  <a:pt x="15" y="2"/>
                </a:lnTo>
                <a:lnTo>
                  <a:pt x="21" y="0"/>
                </a:lnTo>
                <a:lnTo>
                  <a:pt x="27" y="2"/>
                </a:lnTo>
                <a:lnTo>
                  <a:pt x="31" y="3"/>
                </a:lnTo>
                <a:lnTo>
                  <a:pt x="33" y="9"/>
                </a:lnTo>
                <a:lnTo>
                  <a:pt x="33" y="11"/>
                </a:lnTo>
                <a:lnTo>
                  <a:pt x="29" y="15"/>
                </a:lnTo>
                <a:lnTo>
                  <a:pt x="23" y="13"/>
                </a:lnTo>
                <a:lnTo>
                  <a:pt x="17" y="13"/>
                </a:lnTo>
                <a:lnTo>
                  <a:pt x="12" y="11"/>
                </a:lnTo>
                <a:lnTo>
                  <a:pt x="6" y="9"/>
                </a:lnTo>
                <a:lnTo>
                  <a:pt x="0" y="9"/>
                </a:lnTo>
                <a:lnTo>
                  <a:pt x="0" y="9"/>
                </a:lnTo>
                <a:lnTo>
                  <a:pt x="0" y="9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AutoShape 561"/>
          <xdr:cNvSpPr>
            <a:spLocks/>
          </xdr:cNvSpPr>
        </xdr:nvSpPr>
        <xdr:spPr>
          <a:xfrm rot="1225406">
            <a:off x="3155" y="1479"/>
            <a:ext cx="3" cy="3"/>
          </a:xfrm>
          <a:custGeom>
            <a:pathLst>
              <a:path h="17" w="24">
                <a:moveTo>
                  <a:pt x="0" y="0"/>
                </a:moveTo>
                <a:lnTo>
                  <a:pt x="3" y="0"/>
                </a:lnTo>
                <a:lnTo>
                  <a:pt x="15" y="4"/>
                </a:lnTo>
                <a:lnTo>
                  <a:pt x="22" y="7"/>
                </a:lnTo>
                <a:lnTo>
                  <a:pt x="24" y="17"/>
                </a:lnTo>
                <a:lnTo>
                  <a:pt x="15" y="17"/>
                </a:lnTo>
                <a:lnTo>
                  <a:pt x="7" y="11"/>
                </a:lnTo>
                <a:lnTo>
                  <a:pt x="1" y="4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AutoShape 562"/>
          <xdr:cNvSpPr>
            <a:spLocks/>
          </xdr:cNvSpPr>
        </xdr:nvSpPr>
        <xdr:spPr>
          <a:xfrm rot="1225406">
            <a:off x="3149" y="1476"/>
            <a:ext cx="4" cy="4"/>
          </a:xfrm>
          <a:custGeom>
            <a:pathLst>
              <a:path h="21" w="33">
                <a:moveTo>
                  <a:pt x="0" y="0"/>
                </a:moveTo>
                <a:lnTo>
                  <a:pt x="2" y="0"/>
                </a:lnTo>
                <a:lnTo>
                  <a:pt x="6" y="0"/>
                </a:lnTo>
                <a:lnTo>
                  <a:pt x="12" y="0"/>
                </a:lnTo>
                <a:lnTo>
                  <a:pt x="19" y="4"/>
                </a:lnTo>
                <a:lnTo>
                  <a:pt x="25" y="4"/>
                </a:lnTo>
                <a:lnTo>
                  <a:pt x="31" y="7"/>
                </a:lnTo>
                <a:lnTo>
                  <a:pt x="33" y="11"/>
                </a:lnTo>
                <a:lnTo>
                  <a:pt x="33" y="17"/>
                </a:lnTo>
                <a:lnTo>
                  <a:pt x="29" y="21"/>
                </a:lnTo>
                <a:lnTo>
                  <a:pt x="23" y="21"/>
                </a:lnTo>
                <a:lnTo>
                  <a:pt x="18" y="17"/>
                </a:lnTo>
                <a:lnTo>
                  <a:pt x="12" y="15"/>
                </a:lnTo>
                <a:lnTo>
                  <a:pt x="4" y="4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AutoShape 563"/>
          <xdr:cNvSpPr>
            <a:spLocks/>
          </xdr:cNvSpPr>
        </xdr:nvSpPr>
        <xdr:spPr>
          <a:xfrm rot="1225406">
            <a:off x="3311" y="1607"/>
            <a:ext cx="3" cy="5"/>
          </a:xfrm>
          <a:custGeom>
            <a:pathLst>
              <a:path h="34" w="21">
                <a:moveTo>
                  <a:pt x="16" y="34"/>
                </a:moveTo>
                <a:lnTo>
                  <a:pt x="14" y="32"/>
                </a:lnTo>
                <a:lnTo>
                  <a:pt x="12" y="29"/>
                </a:lnTo>
                <a:lnTo>
                  <a:pt x="8" y="23"/>
                </a:lnTo>
                <a:lnTo>
                  <a:pt x="4" y="17"/>
                </a:lnTo>
                <a:lnTo>
                  <a:pt x="0" y="12"/>
                </a:lnTo>
                <a:lnTo>
                  <a:pt x="2" y="6"/>
                </a:lnTo>
                <a:lnTo>
                  <a:pt x="4" y="2"/>
                </a:lnTo>
                <a:lnTo>
                  <a:pt x="12" y="0"/>
                </a:lnTo>
                <a:lnTo>
                  <a:pt x="16" y="0"/>
                </a:lnTo>
                <a:lnTo>
                  <a:pt x="21" y="4"/>
                </a:lnTo>
                <a:lnTo>
                  <a:pt x="21" y="10"/>
                </a:lnTo>
                <a:lnTo>
                  <a:pt x="21" y="15"/>
                </a:lnTo>
                <a:lnTo>
                  <a:pt x="19" y="21"/>
                </a:lnTo>
                <a:lnTo>
                  <a:pt x="18" y="29"/>
                </a:lnTo>
                <a:lnTo>
                  <a:pt x="16" y="32"/>
                </a:lnTo>
                <a:lnTo>
                  <a:pt x="16" y="34"/>
                </a:lnTo>
                <a:lnTo>
                  <a:pt x="16" y="34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AutoShape 564"/>
          <xdr:cNvSpPr>
            <a:spLocks/>
          </xdr:cNvSpPr>
        </xdr:nvSpPr>
        <xdr:spPr>
          <a:xfrm rot="1225406">
            <a:off x="3319" y="1608"/>
            <a:ext cx="2" cy="4"/>
          </a:xfrm>
          <a:custGeom>
            <a:pathLst>
              <a:path h="28" w="15">
                <a:moveTo>
                  <a:pt x="11" y="28"/>
                </a:moveTo>
                <a:lnTo>
                  <a:pt x="8" y="23"/>
                </a:lnTo>
                <a:lnTo>
                  <a:pt x="2" y="13"/>
                </a:lnTo>
                <a:lnTo>
                  <a:pt x="0" y="4"/>
                </a:lnTo>
                <a:lnTo>
                  <a:pt x="8" y="0"/>
                </a:lnTo>
                <a:lnTo>
                  <a:pt x="13" y="4"/>
                </a:lnTo>
                <a:lnTo>
                  <a:pt x="15" y="11"/>
                </a:lnTo>
                <a:lnTo>
                  <a:pt x="11" y="23"/>
                </a:lnTo>
                <a:lnTo>
                  <a:pt x="11" y="28"/>
                </a:lnTo>
                <a:lnTo>
                  <a:pt x="11" y="28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AutoShape 565"/>
          <xdr:cNvSpPr>
            <a:spLocks/>
          </xdr:cNvSpPr>
        </xdr:nvSpPr>
        <xdr:spPr>
          <a:xfrm rot="1225406">
            <a:off x="3324" y="1608"/>
            <a:ext cx="2" cy="5"/>
          </a:xfrm>
          <a:custGeom>
            <a:pathLst>
              <a:path h="35" w="11">
                <a:moveTo>
                  <a:pt x="6" y="35"/>
                </a:moveTo>
                <a:lnTo>
                  <a:pt x="6" y="33"/>
                </a:lnTo>
                <a:lnTo>
                  <a:pt x="4" y="29"/>
                </a:lnTo>
                <a:lnTo>
                  <a:pt x="2" y="23"/>
                </a:lnTo>
                <a:lnTo>
                  <a:pt x="0" y="17"/>
                </a:lnTo>
                <a:lnTo>
                  <a:pt x="0" y="12"/>
                </a:lnTo>
                <a:lnTo>
                  <a:pt x="0" y="6"/>
                </a:lnTo>
                <a:lnTo>
                  <a:pt x="2" y="2"/>
                </a:lnTo>
                <a:lnTo>
                  <a:pt x="6" y="0"/>
                </a:lnTo>
                <a:lnTo>
                  <a:pt x="9" y="0"/>
                </a:lnTo>
                <a:lnTo>
                  <a:pt x="11" y="4"/>
                </a:lnTo>
                <a:lnTo>
                  <a:pt x="11" y="10"/>
                </a:lnTo>
                <a:lnTo>
                  <a:pt x="11" y="15"/>
                </a:lnTo>
                <a:lnTo>
                  <a:pt x="9" y="21"/>
                </a:lnTo>
                <a:lnTo>
                  <a:pt x="8" y="29"/>
                </a:lnTo>
                <a:lnTo>
                  <a:pt x="6" y="33"/>
                </a:lnTo>
                <a:lnTo>
                  <a:pt x="6" y="35"/>
                </a:lnTo>
                <a:lnTo>
                  <a:pt x="6" y="35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AutoShape 566"/>
          <xdr:cNvSpPr>
            <a:spLocks/>
          </xdr:cNvSpPr>
        </xdr:nvSpPr>
        <xdr:spPr>
          <a:xfrm rot="1225406">
            <a:off x="3312" y="1616"/>
            <a:ext cx="3" cy="7"/>
          </a:xfrm>
          <a:custGeom>
            <a:pathLst>
              <a:path h="42" w="23">
                <a:moveTo>
                  <a:pt x="14" y="42"/>
                </a:moveTo>
                <a:lnTo>
                  <a:pt x="12" y="40"/>
                </a:lnTo>
                <a:lnTo>
                  <a:pt x="10" y="36"/>
                </a:lnTo>
                <a:lnTo>
                  <a:pt x="6" y="29"/>
                </a:lnTo>
                <a:lnTo>
                  <a:pt x="4" y="23"/>
                </a:lnTo>
                <a:lnTo>
                  <a:pt x="0" y="14"/>
                </a:lnTo>
                <a:lnTo>
                  <a:pt x="2" y="8"/>
                </a:lnTo>
                <a:lnTo>
                  <a:pt x="6" y="2"/>
                </a:lnTo>
                <a:lnTo>
                  <a:pt x="14" y="0"/>
                </a:lnTo>
                <a:lnTo>
                  <a:pt x="19" y="0"/>
                </a:lnTo>
                <a:lnTo>
                  <a:pt x="23" y="4"/>
                </a:lnTo>
                <a:lnTo>
                  <a:pt x="23" y="10"/>
                </a:lnTo>
                <a:lnTo>
                  <a:pt x="23" y="19"/>
                </a:lnTo>
                <a:lnTo>
                  <a:pt x="19" y="27"/>
                </a:lnTo>
                <a:lnTo>
                  <a:pt x="18" y="35"/>
                </a:lnTo>
                <a:lnTo>
                  <a:pt x="14" y="40"/>
                </a:lnTo>
                <a:lnTo>
                  <a:pt x="14" y="42"/>
                </a:lnTo>
                <a:lnTo>
                  <a:pt x="14" y="42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AutoShape 567"/>
          <xdr:cNvSpPr>
            <a:spLocks/>
          </xdr:cNvSpPr>
        </xdr:nvSpPr>
        <xdr:spPr>
          <a:xfrm rot="1225406">
            <a:off x="3319" y="1621"/>
            <a:ext cx="3" cy="5"/>
          </a:xfrm>
          <a:custGeom>
            <a:pathLst>
              <a:path h="36" w="19">
                <a:moveTo>
                  <a:pt x="2" y="36"/>
                </a:moveTo>
                <a:lnTo>
                  <a:pt x="2" y="34"/>
                </a:lnTo>
                <a:lnTo>
                  <a:pt x="2" y="30"/>
                </a:lnTo>
                <a:lnTo>
                  <a:pt x="0" y="23"/>
                </a:lnTo>
                <a:lnTo>
                  <a:pt x="0" y="15"/>
                </a:lnTo>
                <a:lnTo>
                  <a:pt x="0" y="9"/>
                </a:lnTo>
                <a:lnTo>
                  <a:pt x="2" y="4"/>
                </a:lnTo>
                <a:lnTo>
                  <a:pt x="6" y="0"/>
                </a:lnTo>
                <a:lnTo>
                  <a:pt x="14" y="0"/>
                </a:lnTo>
                <a:lnTo>
                  <a:pt x="18" y="2"/>
                </a:lnTo>
                <a:lnTo>
                  <a:pt x="19" y="7"/>
                </a:lnTo>
                <a:lnTo>
                  <a:pt x="16" y="13"/>
                </a:lnTo>
                <a:lnTo>
                  <a:pt x="14" y="19"/>
                </a:lnTo>
                <a:lnTo>
                  <a:pt x="10" y="25"/>
                </a:lnTo>
                <a:lnTo>
                  <a:pt x="6" y="30"/>
                </a:lnTo>
                <a:lnTo>
                  <a:pt x="2" y="34"/>
                </a:lnTo>
                <a:lnTo>
                  <a:pt x="2" y="36"/>
                </a:lnTo>
                <a:lnTo>
                  <a:pt x="2" y="36"/>
                </a:lnTo>
                <a:close/>
              </a:path>
            </a:pathLst>
          </a:custGeom>
          <a:solidFill>
            <a:srgbClr val="8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AutoShape 568"/>
          <xdr:cNvSpPr>
            <a:spLocks/>
          </xdr:cNvSpPr>
        </xdr:nvSpPr>
        <xdr:spPr>
          <a:xfrm rot="1225406">
            <a:off x="3336" y="1599"/>
            <a:ext cx="3" cy="6"/>
          </a:xfrm>
          <a:custGeom>
            <a:pathLst>
              <a:path h="38" w="19">
                <a:moveTo>
                  <a:pt x="19" y="38"/>
                </a:moveTo>
                <a:lnTo>
                  <a:pt x="17" y="36"/>
                </a:lnTo>
                <a:lnTo>
                  <a:pt x="15" y="34"/>
                </a:lnTo>
                <a:lnTo>
                  <a:pt x="9" y="28"/>
                </a:lnTo>
                <a:lnTo>
                  <a:pt x="5" y="22"/>
                </a:lnTo>
                <a:lnTo>
                  <a:pt x="0" y="15"/>
                </a:lnTo>
                <a:lnTo>
                  <a:pt x="0" y="9"/>
                </a:lnTo>
                <a:lnTo>
                  <a:pt x="0" y="3"/>
                </a:lnTo>
                <a:lnTo>
                  <a:pt x="5" y="2"/>
                </a:lnTo>
                <a:lnTo>
                  <a:pt x="11" y="0"/>
                </a:lnTo>
                <a:lnTo>
                  <a:pt x="17" y="2"/>
                </a:lnTo>
                <a:lnTo>
                  <a:pt x="19" y="7"/>
                </a:lnTo>
                <a:lnTo>
                  <a:pt x="19" y="15"/>
                </a:lnTo>
                <a:lnTo>
                  <a:pt x="19" y="22"/>
                </a:lnTo>
                <a:lnTo>
                  <a:pt x="19" y="30"/>
                </a:lnTo>
                <a:lnTo>
                  <a:pt x="19" y="36"/>
                </a:lnTo>
                <a:lnTo>
                  <a:pt x="19" y="38"/>
                </a:lnTo>
                <a:lnTo>
                  <a:pt x="19" y="38"/>
                </a:lnTo>
                <a:close/>
              </a:path>
            </a:pathLst>
          </a:custGeom>
          <a:solidFill>
            <a:srgbClr val="A64D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AutoShape 569"/>
          <xdr:cNvSpPr>
            <a:spLocks/>
          </xdr:cNvSpPr>
        </xdr:nvSpPr>
        <xdr:spPr>
          <a:xfrm rot="1225406">
            <a:off x="3344" y="1601"/>
            <a:ext cx="3" cy="5"/>
          </a:xfrm>
          <a:custGeom>
            <a:pathLst>
              <a:path h="34" w="17">
                <a:moveTo>
                  <a:pt x="13" y="34"/>
                </a:moveTo>
                <a:lnTo>
                  <a:pt x="9" y="29"/>
                </a:lnTo>
                <a:lnTo>
                  <a:pt x="3" y="19"/>
                </a:lnTo>
                <a:lnTo>
                  <a:pt x="0" y="11"/>
                </a:lnTo>
                <a:lnTo>
                  <a:pt x="0" y="6"/>
                </a:lnTo>
                <a:lnTo>
                  <a:pt x="1" y="2"/>
                </a:lnTo>
                <a:lnTo>
                  <a:pt x="9" y="0"/>
                </a:lnTo>
                <a:lnTo>
                  <a:pt x="13" y="0"/>
                </a:lnTo>
                <a:lnTo>
                  <a:pt x="17" y="4"/>
                </a:lnTo>
                <a:lnTo>
                  <a:pt x="17" y="10"/>
                </a:lnTo>
                <a:lnTo>
                  <a:pt x="17" y="15"/>
                </a:lnTo>
                <a:lnTo>
                  <a:pt x="15" y="21"/>
                </a:lnTo>
                <a:lnTo>
                  <a:pt x="15" y="29"/>
                </a:lnTo>
                <a:lnTo>
                  <a:pt x="13" y="32"/>
                </a:lnTo>
                <a:lnTo>
                  <a:pt x="13" y="34"/>
                </a:lnTo>
                <a:lnTo>
                  <a:pt x="13" y="34"/>
                </a:lnTo>
                <a:close/>
              </a:path>
            </a:pathLst>
          </a:custGeom>
          <a:solidFill>
            <a:srgbClr val="A64D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AutoShape 570"/>
          <xdr:cNvSpPr>
            <a:spLocks/>
          </xdr:cNvSpPr>
        </xdr:nvSpPr>
        <xdr:spPr>
          <a:xfrm rot="1225406">
            <a:off x="3351" y="1597"/>
            <a:ext cx="2" cy="5"/>
          </a:xfrm>
          <a:custGeom>
            <a:pathLst>
              <a:path h="32" w="19">
                <a:moveTo>
                  <a:pt x="19" y="32"/>
                </a:moveTo>
                <a:lnTo>
                  <a:pt x="13" y="28"/>
                </a:lnTo>
                <a:lnTo>
                  <a:pt x="6" y="19"/>
                </a:lnTo>
                <a:lnTo>
                  <a:pt x="0" y="7"/>
                </a:lnTo>
                <a:lnTo>
                  <a:pt x="6" y="1"/>
                </a:lnTo>
                <a:lnTo>
                  <a:pt x="7" y="0"/>
                </a:lnTo>
                <a:lnTo>
                  <a:pt x="11" y="3"/>
                </a:lnTo>
                <a:lnTo>
                  <a:pt x="13" y="7"/>
                </a:lnTo>
                <a:lnTo>
                  <a:pt x="17" y="13"/>
                </a:lnTo>
                <a:lnTo>
                  <a:pt x="17" y="19"/>
                </a:lnTo>
                <a:lnTo>
                  <a:pt x="17" y="24"/>
                </a:lnTo>
                <a:lnTo>
                  <a:pt x="17" y="30"/>
                </a:lnTo>
                <a:lnTo>
                  <a:pt x="19" y="32"/>
                </a:lnTo>
                <a:lnTo>
                  <a:pt x="19" y="32"/>
                </a:lnTo>
                <a:close/>
              </a:path>
            </a:pathLst>
          </a:custGeom>
          <a:solidFill>
            <a:srgbClr val="A64D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AutoShape 571"/>
          <xdr:cNvSpPr>
            <a:spLocks/>
          </xdr:cNvSpPr>
        </xdr:nvSpPr>
        <xdr:spPr>
          <a:xfrm rot="1225406">
            <a:off x="3339" y="1611"/>
            <a:ext cx="4" cy="6"/>
          </a:xfrm>
          <a:custGeom>
            <a:pathLst>
              <a:path h="42" w="31">
                <a:moveTo>
                  <a:pt x="31" y="42"/>
                </a:moveTo>
                <a:lnTo>
                  <a:pt x="27" y="40"/>
                </a:lnTo>
                <a:lnTo>
                  <a:pt x="23" y="38"/>
                </a:lnTo>
                <a:lnTo>
                  <a:pt x="15" y="34"/>
                </a:lnTo>
                <a:lnTo>
                  <a:pt x="10" y="30"/>
                </a:lnTo>
                <a:lnTo>
                  <a:pt x="2" y="23"/>
                </a:lnTo>
                <a:lnTo>
                  <a:pt x="0" y="17"/>
                </a:lnTo>
                <a:lnTo>
                  <a:pt x="0" y="11"/>
                </a:lnTo>
                <a:lnTo>
                  <a:pt x="6" y="6"/>
                </a:lnTo>
                <a:lnTo>
                  <a:pt x="13" y="0"/>
                </a:lnTo>
                <a:lnTo>
                  <a:pt x="19" y="4"/>
                </a:lnTo>
                <a:lnTo>
                  <a:pt x="21" y="8"/>
                </a:lnTo>
                <a:lnTo>
                  <a:pt x="27" y="17"/>
                </a:lnTo>
                <a:lnTo>
                  <a:pt x="27" y="25"/>
                </a:lnTo>
                <a:lnTo>
                  <a:pt x="29" y="32"/>
                </a:lnTo>
                <a:lnTo>
                  <a:pt x="29" y="38"/>
                </a:lnTo>
                <a:lnTo>
                  <a:pt x="31" y="42"/>
                </a:lnTo>
                <a:lnTo>
                  <a:pt x="31" y="42"/>
                </a:lnTo>
                <a:close/>
              </a:path>
            </a:pathLst>
          </a:custGeom>
          <a:solidFill>
            <a:srgbClr val="A64D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AutoShape 572"/>
          <xdr:cNvSpPr>
            <a:spLocks/>
          </xdr:cNvSpPr>
        </xdr:nvSpPr>
        <xdr:spPr>
          <a:xfrm rot="1225406">
            <a:off x="3347" y="1610"/>
            <a:ext cx="1" cy="6"/>
          </a:xfrm>
          <a:custGeom>
            <a:pathLst>
              <a:path h="36" w="13">
                <a:moveTo>
                  <a:pt x="13" y="36"/>
                </a:moveTo>
                <a:lnTo>
                  <a:pt x="13" y="34"/>
                </a:lnTo>
                <a:lnTo>
                  <a:pt x="13" y="29"/>
                </a:lnTo>
                <a:lnTo>
                  <a:pt x="13" y="23"/>
                </a:lnTo>
                <a:lnTo>
                  <a:pt x="13" y="15"/>
                </a:lnTo>
                <a:lnTo>
                  <a:pt x="13" y="10"/>
                </a:lnTo>
                <a:lnTo>
                  <a:pt x="11" y="4"/>
                </a:lnTo>
                <a:lnTo>
                  <a:pt x="9" y="0"/>
                </a:lnTo>
                <a:lnTo>
                  <a:pt x="5" y="0"/>
                </a:lnTo>
                <a:lnTo>
                  <a:pt x="1" y="2"/>
                </a:lnTo>
                <a:lnTo>
                  <a:pt x="0" y="6"/>
                </a:lnTo>
                <a:lnTo>
                  <a:pt x="0" y="12"/>
                </a:lnTo>
                <a:lnTo>
                  <a:pt x="3" y="19"/>
                </a:lnTo>
                <a:lnTo>
                  <a:pt x="5" y="25"/>
                </a:lnTo>
                <a:lnTo>
                  <a:pt x="9" y="31"/>
                </a:lnTo>
                <a:lnTo>
                  <a:pt x="11" y="34"/>
                </a:lnTo>
                <a:lnTo>
                  <a:pt x="13" y="36"/>
                </a:lnTo>
                <a:lnTo>
                  <a:pt x="13" y="36"/>
                </a:lnTo>
                <a:close/>
              </a:path>
            </a:pathLst>
          </a:custGeom>
          <a:solidFill>
            <a:srgbClr val="A64D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AutoShape 573"/>
          <xdr:cNvSpPr>
            <a:spLocks/>
          </xdr:cNvSpPr>
        </xdr:nvSpPr>
        <xdr:spPr>
          <a:xfrm rot="1225406">
            <a:off x="3343" y="1619"/>
            <a:ext cx="2" cy="6"/>
          </a:xfrm>
          <a:custGeom>
            <a:pathLst>
              <a:path h="34" w="17">
                <a:moveTo>
                  <a:pt x="13" y="34"/>
                </a:moveTo>
                <a:lnTo>
                  <a:pt x="9" y="30"/>
                </a:lnTo>
                <a:lnTo>
                  <a:pt x="4" y="19"/>
                </a:lnTo>
                <a:lnTo>
                  <a:pt x="0" y="13"/>
                </a:lnTo>
                <a:lnTo>
                  <a:pt x="0" y="8"/>
                </a:lnTo>
                <a:lnTo>
                  <a:pt x="2" y="4"/>
                </a:lnTo>
                <a:lnTo>
                  <a:pt x="8" y="2"/>
                </a:lnTo>
                <a:lnTo>
                  <a:pt x="13" y="0"/>
                </a:lnTo>
                <a:lnTo>
                  <a:pt x="15" y="2"/>
                </a:lnTo>
                <a:lnTo>
                  <a:pt x="15" y="8"/>
                </a:lnTo>
                <a:lnTo>
                  <a:pt x="17" y="13"/>
                </a:lnTo>
                <a:lnTo>
                  <a:pt x="15" y="21"/>
                </a:lnTo>
                <a:lnTo>
                  <a:pt x="15" y="27"/>
                </a:lnTo>
                <a:lnTo>
                  <a:pt x="13" y="32"/>
                </a:lnTo>
                <a:lnTo>
                  <a:pt x="13" y="34"/>
                </a:lnTo>
                <a:lnTo>
                  <a:pt x="13" y="34"/>
                </a:lnTo>
                <a:close/>
              </a:path>
            </a:pathLst>
          </a:custGeom>
          <a:solidFill>
            <a:srgbClr val="A64D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AutoShape 574"/>
          <xdr:cNvSpPr>
            <a:spLocks/>
          </xdr:cNvSpPr>
        </xdr:nvSpPr>
        <xdr:spPr>
          <a:xfrm rot="1225406">
            <a:off x="2953" y="1676"/>
            <a:ext cx="42" cy="59"/>
          </a:xfrm>
          <a:custGeom>
            <a:pathLst>
              <a:path h="376" w="320">
                <a:moveTo>
                  <a:pt x="107" y="24"/>
                </a:moveTo>
                <a:lnTo>
                  <a:pt x="103" y="17"/>
                </a:lnTo>
                <a:lnTo>
                  <a:pt x="101" y="11"/>
                </a:lnTo>
                <a:lnTo>
                  <a:pt x="97" y="7"/>
                </a:lnTo>
                <a:lnTo>
                  <a:pt x="92" y="5"/>
                </a:lnTo>
                <a:lnTo>
                  <a:pt x="86" y="2"/>
                </a:lnTo>
                <a:lnTo>
                  <a:pt x="80" y="0"/>
                </a:lnTo>
                <a:lnTo>
                  <a:pt x="73" y="0"/>
                </a:lnTo>
                <a:lnTo>
                  <a:pt x="67" y="2"/>
                </a:lnTo>
                <a:lnTo>
                  <a:pt x="59" y="2"/>
                </a:lnTo>
                <a:lnTo>
                  <a:pt x="52" y="5"/>
                </a:lnTo>
                <a:lnTo>
                  <a:pt x="42" y="7"/>
                </a:lnTo>
                <a:lnTo>
                  <a:pt x="36" y="13"/>
                </a:lnTo>
                <a:lnTo>
                  <a:pt x="29" y="17"/>
                </a:lnTo>
                <a:lnTo>
                  <a:pt x="23" y="24"/>
                </a:lnTo>
                <a:lnTo>
                  <a:pt x="17" y="30"/>
                </a:lnTo>
                <a:lnTo>
                  <a:pt x="14" y="40"/>
                </a:lnTo>
                <a:lnTo>
                  <a:pt x="8" y="47"/>
                </a:lnTo>
                <a:lnTo>
                  <a:pt x="6" y="53"/>
                </a:lnTo>
                <a:lnTo>
                  <a:pt x="2" y="61"/>
                </a:lnTo>
                <a:lnTo>
                  <a:pt x="2" y="68"/>
                </a:lnTo>
                <a:lnTo>
                  <a:pt x="0" y="74"/>
                </a:lnTo>
                <a:lnTo>
                  <a:pt x="0" y="80"/>
                </a:lnTo>
                <a:lnTo>
                  <a:pt x="0" y="85"/>
                </a:lnTo>
                <a:lnTo>
                  <a:pt x="0" y="91"/>
                </a:lnTo>
                <a:lnTo>
                  <a:pt x="4" y="99"/>
                </a:lnTo>
                <a:lnTo>
                  <a:pt x="8" y="106"/>
                </a:lnTo>
                <a:lnTo>
                  <a:pt x="16" y="110"/>
                </a:lnTo>
                <a:lnTo>
                  <a:pt x="23" y="114"/>
                </a:lnTo>
                <a:lnTo>
                  <a:pt x="31" y="116"/>
                </a:lnTo>
                <a:lnTo>
                  <a:pt x="40" y="121"/>
                </a:lnTo>
                <a:lnTo>
                  <a:pt x="42" y="125"/>
                </a:lnTo>
                <a:lnTo>
                  <a:pt x="48" y="133"/>
                </a:lnTo>
                <a:lnTo>
                  <a:pt x="52" y="139"/>
                </a:lnTo>
                <a:lnTo>
                  <a:pt x="57" y="146"/>
                </a:lnTo>
                <a:lnTo>
                  <a:pt x="59" y="152"/>
                </a:lnTo>
                <a:lnTo>
                  <a:pt x="61" y="158"/>
                </a:lnTo>
                <a:lnTo>
                  <a:pt x="65" y="165"/>
                </a:lnTo>
                <a:lnTo>
                  <a:pt x="67" y="171"/>
                </a:lnTo>
                <a:lnTo>
                  <a:pt x="69" y="182"/>
                </a:lnTo>
                <a:lnTo>
                  <a:pt x="69" y="194"/>
                </a:lnTo>
                <a:lnTo>
                  <a:pt x="67" y="198"/>
                </a:lnTo>
                <a:lnTo>
                  <a:pt x="69" y="201"/>
                </a:lnTo>
                <a:lnTo>
                  <a:pt x="71" y="209"/>
                </a:lnTo>
                <a:lnTo>
                  <a:pt x="73" y="215"/>
                </a:lnTo>
                <a:lnTo>
                  <a:pt x="76" y="222"/>
                </a:lnTo>
                <a:lnTo>
                  <a:pt x="82" y="230"/>
                </a:lnTo>
                <a:lnTo>
                  <a:pt x="86" y="236"/>
                </a:lnTo>
                <a:lnTo>
                  <a:pt x="92" y="245"/>
                </a:lnTo>
                <a:lnTo>
                  <a:pt x="97" y="253"/>
                </a:lnTo>
                <a:lnTo>
                  <a:pt x="105" y="260"/>
                </a:lnTo>
                <a:lnTo>
                  <a:pt x="112" y="266"/>
                </a:lnTo>
                <a:lnTo>
                  <a:pt x="118" y="272"/>
                </a:lnTo>
                <a:lnTo>
                  <a:pt x="126" y="275"/>
                </a:lnTo>
                <a:lnTo>
                  <a:pt x="133" y="279"/>
                </a:lnTo>
                <a:lnTo>
                  <a:pt x="141" y="281"/>
                </a:lnTo>
                <a:lnTo>
                  <a:pt x="149" y="281"/>
                </a:lnTo>
                <a:lnTo>
                  <a:pt x="156" y="281"/>
                </a:lnTo>
                <a:lnTo>
                  <a:pt x="162" y="281"/>
                </a:lnTo>
                <a:lnTo>
                  <a:pt x="169" y="281"/>
                </a:lnTo>
                <a:lnTo>
                  <a:pt x="177" y="283"/>
                </a:lnTo>
                <a:lnTo>
                  <a:pt x="183" y="287"/>
                </a:lnTo>
                <a:lnTo>
                  <a:pt x="190" y="289"/>
                </a:lnTo>
                <a:lnTo>
                  <a:pt x="196" y="293"/>
                </a:lnTo>
                <a:lnTo>
                  <a:pt x="204" y="296"/>
                </a:lnTo>
                <a:lnTo>
                  <a:pt x="213" y="306"/>
                </a:lnTo>
                <a:lnTo>
                  <a:pt x="221" y="317"/>
                </a:lnTo>
                <a:lnTo>
                  <a:pt x="223" y="327"/>
                </a:lnTo>
                <a:lnTo>
                  <a:pt x="225" y="338"/>
                </a:lnTo>
                <a:lnTo>
                  <a:pt x="223" y="348"/>
                </a:lnTo>
                <a:lnTo>
                  <a:pt x="228" y="357"/>
                </a:lnTo>
                <a:lnTo>
                  <a:pt x="230" y="361"/>
                </a:lnTo>
                <a:lnTo>
                  <a:pt x="236" y="365"/>
                </a:lnTo>
                <a:lnTo>
                  <a:pt x="242" y="369"/>
                </a:lnTo>
                <a:lnTo>
                  <a:pt x="247" y="372"/>
                </a:lnTo>
                <a:lnTo>
                  <a:pt x="253" y="372"/>
                </a:lnTo>
                <a:lnTo>
                  <a:pt x="261" y="374"/>
                </a:lnTo>
                <a:lnTo>
                  <a:pt x="266" y="374"/>
                </a:lnTo>
                <a:lnTo>
                  <a:pt x="276" y="376"/>
                </a:lnTo>
                <a:lnTo>
                  <a:pt x="282" y="374"/>
                </a:lnTo>
                <a:lnTo>
                  <a:pt x="287" y="374"/>
                </a:lnTo>
                <a:lnTo>
                  <a:pt x="293" y="372"/>
                </a:lnTo>
                <a:lnTo>
                  <a:pt x="299" y="371"/>
                </a:lnTo>
                <a:lnTo>
                  <a:pt x="306" y="361"/>
                </a:lnTo>
                <a:lnTo>
                  <a:pt x="312" y="353"/>
                </a:lnTo>
                <a:lnTo>
                  <a:pt x="316" y="342"/>
                </a:lnTo>
                <a:lnTo>
                  <a:pt x="320" y="333"/>
                </a:lnTo>
                <a:lnTo>
                  <a:pt x="320" y="325"/>
                </a:lnTo>
                <a:lnTo>
                  <a:pt x="318" y="319"/>
                </a:lnTo>
                <a:lnTo>
                  <a:pt x="310" y="315"/>
                </a:lnTo>
                <a:lnTo>
                  <a:pt x="303" y="315"/>
                </a:lnTo>
                <a:lnTo>
                  <a:pt x="295" y="314"/>
                </a:lnTo>
                <a:lnTo>
                  <a:pt x="289" y="314"/>
                </a:lnTo>
                <a:lnTo>
                  <a:pt x="284" y="312"/>
                </a:lnTo>
                <a:lnTo>
                  <a:pt x="276" y="308"/>
                </a:lnTo>
                <a:lnTo>
                  <a:pt x="268" y="306"/>
                </a:lnTo>
                <a:lnTo>
                  <a:pt x="263" y="302"/>
                </a:lnTo>
                <a:lnTo>
                  <a:pt x="255" y="296"/>
                </a:lnTo>
                <a:lnTo>
                  <a:pt x="249" y="293"/>
                </a:lnTo>
                <a:lnTo>
                  <a:pt x="242" y="287"/>
                </a:lnTo>
                <a:lnTo>
                  <a:pt x="236" y="281"/>
                </a:lnTo>
                <a:lnTo>
                  <a:pt x="230" y="275"/>
                </a:lnTo>
                <a:lnTo>
                  <a:pt x="228" y="272"/>
                </a:lnTo>
                <a:lnTo>
                  <a:pt x="223" y="260"/>
                </a:lnTo>
                <a:lnTo>
                  <a:pt x="225" y="255"/>
                </a:lnTo>
                <a:lnTo>
                  <a:pt x="225" y="251"/>
                </a:lnTo>
                <a:lnTo>
                  <a:pt x="225" y="245"/>
                </a:lnTo>
                <a:lnTo>
                  <a:pt x="225" y="236"/>
                </a:lnTo>
                <a:lnTo>
                  <a:pt x="225" y="230"/>
                </a:lnTo>
                <a:lnTo>
                  <a:pt x="223" y="220"/>
                </a:lnTo>
                <a:lnTo>
                  <a:pt x="221" y="213"/>
                </a:lnTo>
                <a:lnTo>
                  <a:pt x="217" y="203"/>
                </a:lnTo>
                <a:lnTo>
                  <a:pt x="215" y="194"/>
                </a:lnTo>
                <a:lnTo>
                  <a:pt x="211" y="184"/>
                </a:lnTo>
                <a:lnTo>
                  <a:pt x="206" y="175"/>
                </a:lnTo>
                <a:lnTo>
                  <a:pt x="202" y="165"/>
                </a:lnTo>
                <a:lnTo>
                  <a:pt x="198" y="160"/>
                </a:lnTo>
                <a:lnTo>
                  <a:pt x="190" y="152"/>
                </a:lnTo>
                <a:lnTo>
                  <a:pt x="185" y="146"/>
                </a:lnTo>
                <a:lnTo>
                  <a:pt x="179" y="144"/>
                </a:lnTo>
                <a:lnTo>
                  <a:pt x="173" y="142"/>
                </a:lnTo>
                <a:lnTo>
                  <a:pt x="164" y="140"/>
                </a:lnTo>
                <a:lnTo>
                  <a:pt x="160" y="140"/>
                </a:lnTo>
                <a:lnTo>
                  <a:pt x="156" y="140"/>
                </a:lnTo>
                <a:lnTo>
                  <a:pt x="154" y="144"/>
                </a:lnTo>
                <a:lnTo>
                  <a:pt x="152" y="150"/>
                </a:lnTo>
                <a:lnTo>
                  <a:pt x="152" y="161"/>
                </a:lnTo>
                <a:lnTo>
                  <a:pt x="150" y="171"/>
                </a:lnTo>
                <a:lnTo>
                  <a:pt x="149" y="180"/>
                </a:lnTo>
                <a:lnTo>
                  <a:pt x="143" y="190"/>
                </a:lnTo>
                <a:lnTo>
                  <a:pt x="135" y="198"/>
                </a:lnTo>
                <a:lnTo>
                  <a:pt x="128" y="199"/>
                </a:lnTo>
                <a:lnTo>
                  <a:pt x="122" y="199"/>
                </a:lnTo>
                <a:lnTo>
                  <a:pt x="116" y="198"/>
                </a:lnTo>
                <a:lnTo>
                  <a:pt x="111" y="196"/>
                </a:lnTo>
                <a:lnTo>
                  <a:pt x="99" y="188"/>
                </a:lnTo>
                <a:lnTo>
                  <a:pt x="92" y="179"/>
                </a:lnTo>
                <a:lnTo>
                  <a:pt x="88" y="173"/>
                </a:lnTo>
                <a:lnTo>
                  <a:pt x="84" y="167"/>
                </a:lnTo>
                <a:lnTo>
                  <a:pt x="82" y="161"/>
                </a:lnTo>
                <a:lnTo>
                  <a:pt x="82" y="156"/>
                </a:lnTo>
                <a:lnTo>
                  <a:pt x="82" y="144"/>
                </a:lnTo>
                <a:lnTo>
                  <a:pt x="88" y="137"/>
                </a:lnTo>
                <a:lnTo>
                  <a:pt x="95" y="129"/>
                </a:lnTo>
                <a:lnTo>
                  <a:pt x="107" y="125"/>
                </a:lnTo>
                <a:lnTo>
                  <a:pt x="116" y="121"/>
                </a:lnTo>
                <a:lnTo>
                  <a:pt x="128" y="120"/>
                </a:lnTo>
                <a:lnTo>
                  <a:pt x="137" y="114"/>
                </a:lnTo>
                <a:lnTo>
                  <a:pt x="143" y="110"/>
                </a:lnTo>
                <a:lnTo>
                  <a:pt x="149" y="102"/>
                </a:lnTo>
                <a:lnTo>
                  <a:pt x="149" y="93"/>
                </a:lnTo>
                <a:lnTo>
                  <a:pt x="145" y="87"/>
                </a:lnTo>
                <a:lnTo>
                  <a:pt x="141" y="85"/>
                </a:lnTo>
                <a:lnTo>
                  <a:pt x="133" y="83"/>
                </a:lnTo>
                <a:lnTo>
                  <a:pt x="128" y="82"/>
                </a:lnTo>
                <a:lnTo>
                  <a:pt x="118" y="80"/>
                </a:lnTo>
                <a:lnTo>
                  <a:pt x="109" y="80"/>
                </a:lnTo>
                <a:lnTo>
                  <a:pt x="97" y="78"/>
                </a:lnTo>
                <a:lnTo>
                  <a:pt x="88" y="78"/>
                </a:lnTo>
                <a:lnTo>
                  <a:pt x="76" y="76"/>
                </a:lnTo>
                <a:lnTo>
                  <a:pt x="67" y="74"/>
                </a:lnTo>
                <a:lnTo>
                  <a:pt x="57" y="72"/>
                </a:lnTo>
                <a:lnTo>
                  <a:pt x="52" y="70"/>
                </a:lnTo>
                <a:lnTo>
                  <a:pt x="44" y="66"/>
                </a:lnTo>
                <a:lnTo>
                  <a:pt x="40" y="63"/>
                </a:lnTo>
                <a:lnTo>
                  <a:pt x="40" y="55"/>
                </a:lnTo>
                <a:lnTo>
                  <a:pt x="42" y="49"/>
                </a:lnTo>
                <a:lnTo>
                  <a:pt x="44" y="40"/>
                </a:lnTo>
                <a:lnTo>
                  <a:pt x="48" y="32"/>
                </a:lnTo>
                <a:lnTo>
                  <a:pt x="52" y="28"/>
                </a:lnTo>
                <a:lnTo>
                  <a:pt x="57" y="24"/>
                </a:lnTo>
                <a:lnTo>
                  <a:pt x="67" y="21"/>
                </a:lnTo>
                <a:lnTo>
                  <a:pt x="78" y="19"/>
                </a:lnTo>
                <a:lnTo>
                  <a:pt x="88" y="19"/>
                </a:lnTo>
                <a:lnTo>
                  <a:pt x="97" y="21"/>
                </a:lnTo>
                <a:lnTo>
                  <a:pt x="103" y="23"/>
                </a:lnTo>
                <a:lnTo>
                  <a:pt x="107" y="24"/>
                </a:lnTo>
                <a:lnTo>
                  <a:pt x="107" y="24"/>
                </a:lnTo>
                <a:close/>
              </a:path>
            </a:pathLst>
          </a:custGeom>
          <a:solidFill>
            <a:srgbClr val="A6E8A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AutoShape 575"/>
          <xdr:cNvSpPr>
            <a:spLocks/>
          </xdr:cNvSpPr>
        </xdr:nvSpPr>
        <xdr:spPr>
          <a:xfrm rot="1225406">
            <a:off x="3088" y="1691"/>
            <a:ext cx="30" cy="34"/>
          </a:xfrm>
          <a:custGeom>
            <a:pathLst>
              <a:path h="220" w="230">
                <a:moveTo>
                  <a:pt x="120" y="0"/>
                </a:moveTo>
                <a:lnTo>
                  <a:pt x="116" y="0"/>
                </a:lnTo>
                <a:lnTo>
                  <a:pt x="111" y="0"/>
                </a:lnTo>
                <a:lnTo>
                  <a:pt x="99" y="0"/>
                </a:lnTo>
                <a:lnTo>
                  <a:pt x="92" y="0"/>
                </a:lnTo>
                <a:lnTo>
                  <a:pt x="80" y="0"/>
                </a:lnTo>
                <a:lnTo>
                  <a:pt x="73" y="4"/>
                </a:lnTo>
                <a:lnTo>
                  <a:pt x="67" y="8"/>
                </a:lnTo>
                <a:lnTo>
                  <a:pt x="63" y="13"/>
                </a:lnTo>
                <a:lnTo>
                  <a:pt x="63" y="21"/>
                </a:lnTo>
                <a:lnTo>
                  <a:pt x="61" y="30"/>
                </a:lnTo>
                <a:lnTo>
                  <a:pt x="56" y="42"/>
                </a:lnTo>
                <a:lnTo>
                  <a:pt x="50" y="55"/>
                </a:lnTo>
                <a:lnTo>
                  <a:pt x="46" y="61"/>
                </a:lnTo>
                <a:lnTo>
                  <a:pt x="42" y="66"/>
                </a:lnTo>
                <a:lnTo>
                  <a:pt x="39" y="72"/>
                </a:lnTo>
                <a:lnTo>
                  <a:pt x="33" y="80"/>
                </a:lnTo>
                <a:lnTo>
                  <a:pt x="27" y="85"/>
                </a:lnTo>
                <a:lnTo>
                  <a:pt x="23" y="91"/>
                </a:lnTo>
                <a:lnTo>
                  <a:pt x="18" y="97"/>
                </a:lnTo>
                <a:lnTo>
                  <a:pt x="12" y="105"/>
                </a:lnTo>
                <a:lnTo>
                  <a:pt x="6" y="108"/>
                </a:lnTo>
                <a:lnTo>
                  <a:pt x="2" y="114"/>
                </a:lnTo>
                <a:lnTo>
                  <a:pt x="0" y="120"/>
                </a:lnTo>
                <a:lnTo>
                  <a:pt x="0" y="125"/>
                </a:lnTo>
                <a:lnTo>
                  <a:pt x="2" y="135"/>
                </a:lnTo>
                <a:lnTo>
                  <a:pt x="10" y="146"/>
                </a:lnTo>
                <a:lnTo>
                  <a:pt x="20" y="154"/>
                </a:lnTo>
                <a:lnTo>
                  <a:pt x="31" y="160"/>
                </a:lnTo>
                <a:lnTo>
                  <a:pt x="37" y="162"/>
                </a:lnTo>
                <a:lnTo>
                  <a:pt x="42" y="163"/>
                </a:lnTo>
                <a:lnTo>
                  <a:pt x="48" y="163"/>
                </a:lnTo>
                <a:lnTo>
                  <a:pt x="54" y="165"/>
                </a:lnTo>
                <a:lnTo>
                  <a:pt x="63" y="162"/>
                </a:lnTo>
                <a:lnTo>
                  <a:pt x="69" y="160"/>
                </a:lnTo>
                <a:lnTo>
                  <a:pt x="73" y="156"/>
                </a:lnTo>
                <a:lnTo>
                  <a:pt x="75" y="154"/>
                </a:lnTo>
                <a:lnTo>
                  <a:pt x="71" y="148"/>
                </a:lnTo>
                <a:lnTo>
                  <a:pt x="67" y="143"/>
                </a:lnTo>
                <a:lnTo>
                  <a:pt x="61" y="137"/>
                </a:lnTo>
                <a:lnTo>
                  <a:pt x="58" y="133"/>
                </a:lnTo>
                <a:lnTo>
                  <a:pt x="52" y="131"/>
                </a:lnTo>
                <a:lnTo>
                  <a:pt x="46" y="127"/>
                </a:lnTo>
                <a:lnTo>
                  <a:pt x="39" y="122"/>
                </a:lnTo>
                <a:lnTo>
                  <a:pt x="35" y="118"/>
                </a:lnTo>
                <a:lnTo>
                  <a:pt x="31" y="112"/>
                </a:lnTo>
                <a:lnTo>
                  <a:pt x="31" y="108"/>
                </a:lnTo>
                <a:lnTo>
                  <a:pt x="31" y="101"/>
                </a:lnTo>
                <a:lnTo>
                  <a:pt x="37" y="95"/>
                </a:lnTo>
                <a:lnTo>
                  <a:pt x="42" y="87"/>
                </a:lnTo>
                <a:lnTo>
                  <a:pt x="52" y="85"/>
                </a:lnTo>
                <a:lnTo>
                  <a:pt x="63" y="85"/>
                </a:lnTo>
                <a:lnTo>
                  <a:pt x="73" y="89"/>
                </a:lnTo>
                <a:lnTo>
                  <a:pt x="80" y="95"/>
                </a:lnTo>
                <a:lnTo>
                  <a:pt x="86" y="106"/>
                </a:lnTo>
                <a:lnTo>
                  <a:pt x="88" y="110"/>
                </a:lnTo>
                <a:lnTo>
                  <a:pt x="92" y="116"/>
                </a:lnTo>
                <a:lnTo>
                  <a:pt x="94" y="122"/>
                </a:lnTo>
                <a:lnTo>
                  <a:pt x="97" y="129"/>
                </a:lnTo>
                <a:lnTo>
                  <a:pt x="99" y="135"/>
                </a:lnTo>
                <a:lnTo>
                  <a:pt x="101" y="143"/>
                </a:lnTo>
                <a:lnTo>
                  <a:pt x="103" y="148"/>
                </a:lnTo>
                <a:lnTo>
                  <a:pt x="107" y="154"/>
                </a:lnTo>
                <a:lnTo>
                  <a:pt x="115" y="165"/>
                </a:lnTo>
                <a:lnTo>
                  <a:pt x="124" y="175"/>
                </a:lnTo>
                <a:lnTo>
                  <a:pt x="130" y="177"/>
                </a:lnTo>
                <a:lnTo>
                  <a:pt x="135" y="175"/>
                </a:lnTo>
                <a:lnTo>
                  <a:pt x="135" y="169"/>
                </a:lnTo>
                <a:lnTo>
                  <a:pt x="135" y="162"/>
                </a:lnTo>
                <a:lnTo>
                  <a:pt x="134" y="150"/>
                </a:lnTo>
                <a:lnTo>
                  <a:pt x="135" y="139"/>
                </a:lnTo>
                <a:lnTo>
                  <a:pt x="139" y="129"/>
                </a:lnTo>
                <a:lnTo>
                  <a:pt x="147" y="124"/>
                </a:lnTo>
                <a:lnTo>
                  <a:pt x="158" y="120"/>
                </a:lnTo>
                <a:lnTo>
                  <a:pt x="168" y="125"/>
                </a:lnTo>
                <a:lnTo>
                  <a:pt x="172" y="129"/>
                </a:lnTo>
                <a:lnTo>
                  <a:pt x="177" y="135"/>
                </a:lnTo>
                <a:lnTo>
                  <a:pt x="183" y="141"/>
                </a:lnTo>
                <a:lnTo>
                  <a:pt x="189" y="148"/>
                </a:lnTo>
                <a:lnTo>
                  <a:pt x="192" y="156"/>
                </a:lnTo>
                <a:lnTo>
                  <a:pt x="198" y="163"/>
                </a:lnTo>
                <a:lnTo>
                  <a:pt x="200" y="169"/>
                </a:lnTo>
                <a:lnTo>
                  <a:pt x="204" y="179"/>
                </a:lnTo>
                <a:lnTo>
                  <a:pt x="206" y="186"/>
                </a:lnTo>
                <a:lnTo>
                  <a:pt x="208" y="194"/>
                </a:lnTo>
                <a:lnTo>
                  <a:pt x="208" y="201"/>
                </a:lnTo>
                <a:lnTo>
                  <a:pt x="210" y="207"/>
                </a:lnTo>
                <a:lnTo>
                  <a:pt x="208" y="215"/>
                </a:lnTo>
                <a:lnTo>
                  <a:pt x="211" y="220"/>
                </a:lnTo>
                <a:lnTo>
                  <a:pt x="217" y="220"/>
                </a:lnTo>
                <a:lnTo>
                  <a:pt x="223" y="217"/>
                </a:lnTo>
                <a:lnTo>
                  <a:pt x="225" y="211"/>
                </a:lnTo>
                <a:lnTo>
                  <a:pt x="227" y="209"/>
                </a:lnTo>
                <a:lnTo>
                  <a:pt x="229" y="203"/>
                </a:lnTo>
                <a:lnTo>
                  <a:pt x="230" y="198"/>
                </a:lnTo>
                <a:lnTo>
                  <a:pt x="229" y="188"/>
                </a:lnTo>
                <a:lnTo>
                  <a:pt x="229" y="181"/>
                </a:lnTo>
                <a:lnTo>
                  <a:pt x="225" y="169"/>
                </a:lnTo>
                <a:lnTo>
                  <a:pt x="223" y="162"/>
                </a:lnTo>
                <a:lnTo>
                  <a:pt x="217" y="148"/>
                </a:lnTo>
                <a:lnTo>
                  <a:pt x="213" y="137"/>
                </a:lnTo>
                <a:lnTo>
                  <a:pt x="208" y="125"/>
                </a:lnTo>
                <a:lnTo>
                  <a:pt x="204" y="114"/>
                </a:lnTo>
                <a:lnTo>
                  <a:pt x="198" y="103"/>
                </a:lnTo>
                <a:lnTo>
                  <a:pt x="194" y="93"/>
                </a:lnTo>
                <a:lnTo>
                  <a:pt x="189" y="84"/>
                </a:lnTo>
                <a:lnTo>
                  <a:pt x="187" y="76"/>
                </a:lnTo>
                <a:lnTo>
                  <a:pt x="181" y="68"/>
                </a:lnTo>
                <a:lnTo>
                  <a:pt x="175" y="63"/>
                </a:lnTo>
                <a:lnTo>
                  <a:pt x="172" y="57"/>
                </a:lnTo>
                <a:lnTo>
                  <a:pt x="166" y="53"/>
                </a:lnTo>
                <a:lnTo>
                  <a:pt x="156" y="51"/>
                </a:lnTo>
                <a:lnTo>
                  <a:pt x="147" y="57"/>
                </a:lnTo>
                <a:lnTo>
                  <a:pt x="135" y="65"/>
                </a:lnTo>
                <a:lnTo>
                  <a:pt x="124" y="66"/>
                </a:lnTo>
                <a:lnTo>
                  <a:pt x="115" y="66"/>
                </a:lnTo>
                <a:lnTo>
                  <a:pt x="105" y="66"/>
                </a:lnTo>
                <a:lnTo>
                  <a:pt x="97" y="63"/>
                </a:lnTo>
                <a:lnTo>
                  <a:pt x="92" y="59"/>
                </a:lnTo>
                <a:lnTo>
                  <a:pt x="86" y="49"/>
                </a:lnTo>
                <a:lnTo>
                  <a:pt x="86" y="44"/>
                </a:lnTo>
                <a:lnTo>
                  <a:pt x="86" y="34"/>
                </a:lnTo>
                <a:lnTo>
                  <a:pt x="92" y="27"/>
                </a:lnTo>
                <a:lnTo>
                  <a:pt x="96" y="19"/>
                </a:lnTo>
                <a:lnTo>
                  <a:pt x="103" y="13"/>
                </a:lnTo>
                <a:lnTo>
                  <a:pt x="109" y="6"/>
                </a:lnTo>
                <a:lnTo>
                  <a:pt x="115" y="2"/>
                </a:lnTo>
                <a:lnTo>
                  <a:pt x="116" y="0"/>
                </a:lnTo>
                <a:lnTo>
                  <a:pt x="120" y="0"/>
                </a:lnTo>
                <a:lnTo>
                  <a:pt x="120" y="0"/>
                </a:lnTo>
                <a:close/>
              </a:path>
            </a:pathLst>
          </a:custGeom>
          <a:solidFill>
            <a:srgbClr val="FF808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AutoShape 576"/>
          <xdr:cNvSpPr>
            <a:spLocks/>
          </xdr:cNvSpPr>
        </xdr:nvSpPr>
        <xdr:spPr>
          <a:xfrm rot="1225406">
            <a:off x="3131" y="1533"/>
            <a:ext cx="12" cy="19"/>
          </a:xfrm>
          <a:custGeom>
            <a:pathLst>
              <a:path h="120" w="91">
                <a:moveTo>
                  <a:pt x="65" y="8"/>
                </a:moveTo>
                <a:lnTo>
                  <a:pt x="63" y="0"/>
                </a:lnTo>
                <a:lnTo>
                  <a:pt x="55" y="0"/>
                </a:lnTo>
                <a:lnTo>
                  <a:pt x="46" y="6"/>
                </a:lnTo>
                <a:lnTo>
                  <a:pt x="36" y="15"/>
                </a:lnTo>
                <a:lnTo>
                  <a:pt x="27" y="27"/>
                </a:lnTo>
                <a:lnTo>
                  <a:pt x="23" y="36"/>
                </a:lnTo>
                <a:lnTo>
                  <a:pt x="17" y="42"/>
                </a:lnTo>
                <a:lnTo>
                  <a:pt x="11" y="44"/>
                </a:lnTo>
                <a:lnTo>
                  <a:pt x="6" y="46"/>
                </a:lnTo>
                <a:lnTo>
                  <a:pt x="8" y="55"/>
                </a:lnTo>
                <a:lnTo>
                  <a:pt x="8" y="61"/>
                </a:lnTo>
                <a:lnTo>
                  <a:pt x="8" y="69"/>
                </a:lnTo>
                <a:lnTo>
                  <a:pt x="8" y="74"/>
                </a:lnTo>
                <a:lnTo>
                  <a:pt x="10" y="84"/>
                </a:lnTo>
                <a:lnTo>
                  <a:pt x="8" y="88"/>
                </a:lnTo>
                <a:lnTo>
                  <a:pt x="6" y="95"/>
                </a:lnTo>
                <a:lnTo>
                  <a:pt x="2" y="99"/>
                </a:lnTo>
                <a:lnTo>
                  <a:pt x="2" y="105"/>
                </a:lnTo>
                <a:lnTo>
                  <a:pt x="0" y="114"/>
                </a:lnTo>
                <a:lnTo>
                  <a:pt x="4" y="120"/>
                </a:lnTo>
                <a:lnTo>
                  <a:pt x="11" y="120"/>
                </a:lnTo>
                <a:lnTo>
                  <a:pt x="21" y="110"/>
                </a:lnTo>
                <a:lnTo>
                  <a:pt x="25" y="103"/>
                </a:lnTo>
                <a:lnTo>
                  <a:pt x="27" y="95"/>
                </a:lnTo>
                <a:lnTo>
                  <a:pt x="30" y="86"/>
                </a:lnTo>
                <a:lnTo>
                  <a:pt x="34" y="78"/>
                </a:lnTo>
                <a:lnTo>
                  <a:pt x="34" y="69"/>
                </a:lnTo>
                <a:lnTo>
                  <a:pt x="36" y="61"/>
                </a:lnTo>
                <a:lnTo>
                  <a:pt x="40" y="55"/>
                </a:lnTo>
                <a:lnTo>
                  <a:pt x="44" y="53"/>
                </a:lnTo>
                <a:lnTo>
                  <a:pt x="51" y="51"/>
                </a:lnTo>
                <a:lnTo>
                  <a:pt x="61" y="55"/>
                </a:lnTo>
                <a:lnTo>
                  <a:pt x="65" y="55"/>
                </a:lnTo>
                <a:lnTo>
                  <a:pt x="70" y="53"/>
                </a:lnTo>
                <a:lnTo>
                  <a:pt x="74" y="49"/>
                </a:lnTo>
                <a:lnTo>
                  <a:pt x="80" y="44"/>
                </a:lnTo>
                <a:lnTo>
                  <a:pt x="84" y="38"/>
                </a:lnTo>
                <a:lnTo>
                  <a:pt x="89" y="30"/>
                </a:lnTo>
                <a:lnTo>
                  <a:pt x="91" y="25"/>
                </a:lnTo>
                <a:lnTo>
                  <a:pt x="91" y="21"/>
                </a:lnTo>
                <a:lnTo>
                  <a:pt x="86" y="21"/>
                </a:lnTo>
                <a:lnTo>
                  <a:pt x="74" y="27"/>
                </a:lnTo>
                <a:lnTo>
                  <a:pt x="68" y="29"/>
                </a:lnTo>
                <a:lnTo>
                  <a:pt x="61" y="32"/>
                </a:lnTo>
                <a:lnTo>
                  <a:pt x="55" y="32"/>
                </a:lnTo>
                <a:lnTo>
                  <a:pt x="53" y="32"/>
                </a:lnTo>
                <a:lnTo>
                  <a:pt x="49" y="23"/>
                </a:lnTo>
                <a:lnTo>
                  <a:pt x="55" y="15"/>
                </a:lnTo>
                <a:lnTo>
                  <a:pt x="61" y="10"/>
                </a:lnTo>
                <a:lnTo>
                  <a:pt x="65" y="8"/>
                </a:lnTo>
                <a:lnTo>
                  <a:pt x="65" y="8"/>
                </a:lnTo>
                <a:close/>
              </a:path>
            </a:pathLst>
          </a:custGeom>
          <a:solidFill>
            <a:srgbClr val="FFC2B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AutoShape 577"/>
          <xdr:cNvSpPr>
            <a:spLocks/>
          </xdr:cNvSpPr>
        </xdr:nvSpPr>
        <xdr:spPr>
          <a:xfrm rot="1225406">
            <a:off x="3342" y="1594"/>
            <a:ext cx="10" cy="25"/>
          </a:xfrm>
          <a:custGeom>
            <a:pathLst>
              <a:path h="158" w="78">
                <a:moveTo>
                  <a:pt x="29" y="2"/>
                </a:moveTo>
                <a:lnTo>
                  <a:pt x="25" y="0"/>
                </a:lnTo>
                <a:lnTo>
                  <a:pt x="17" y="2"/>
                </a:lnTo>
                <a:lnTo>
                  <a:pt x="13" y="6"/>
                </a:lnTo>
                <a:lnTo>
                  <a:pt x="8" y="10"/>
                </a:lnTo>
                <a:lnTo>
                  <a:pt x="6" y="15"/>
                </a:lnTo>
                <a:lnTo>
                  <a:pt x="2" y="25"/>
                </a:lnTo>
                <a:lnTo>
                  <a:pt x="0" y="33"/>
                </a:lnTo>
                <a:lnTo>
                  <a:pt x="2" y="36"/>
                </a:lnTo>
                <a:lnTo>
                  <a:pt x="6" y="38"/>
                </a:lnTo>
                <a:lnTo>
                  <a:pt x="11" y="38"/>
                </a:lnTo>
                <a:lnTo>
                  <a:pt x="17" y="36"/>
                </a:lnTo>
                <a:lnTo>
                  <a:pt x="23" y="36"/>
                </a:lnTo>
                <a:lnTo>
                  <a:pt x="29" y="35"/>
                </a:lnTo>
                <a:lnTo>
                  <a:pt x="34" y="36"/>
                </a:lnTo>
                <a:lnTo>
                  <a:pt x="34" y="38"/>
                </a:lnTo>
                <a:lnTo>
                  <a:pt x="36" y="46"/>
                </a:lnTo>
                <a:lnTo>
                  <a:pt x="36" y="55"/>
                </a:lnTo>
                <a:lnTo>
                  <a:pt x="36" y="65"/>
                </a:lnTo>
                <a:lnTo>
                  <a:pt x="34" y="74"/>
                </a:lnTo>
                <a:lnTo>
                  <a:pt x="30" y="84"/>
                </a:lnTo>
                <a:lnTo>
                  <a:pt x="29" y="90"/>
                </a:lnTo>
                <a:lnTo>
                  <a:pt x="27" y="92"/>
                </a:lnTo>
                <a:lnTo>
                  <a:pt x="19" y="95"/>
                </a:lnTo>
                <a:lnTo>
                  <a:pt x="17" y="107"/>
                </a:lnTo>
                <a:lnTo>
                  <a:pt x="17" y="114"/>
                </a:lnTo>
                <a:lnTo>
                  <a:pt x="19" y="120"/>
                </a:lnTo>
                <a:lnTo>
                  <a:pt x="23" y="126"/>
                </a:lnTo>
                <a:lnTo>
                  <a:pt x="29" y="133"/>
                </a:lnTo>
                <a:lnTo>
                  <a:pt x="30" y="137"/>
                </a:lnTo>
                <a:lnTo>
                  <a:pt x="36" y="143"/>
                </a:lnTo>
                <a:lnTo>
                  <a:pt x="38" y="149"/>
                </a:lnTo>
                <a:lnTo>
                  <a:pt x="44" y="154"/>
                </a:lnTo>
                <a:lnTo>
                  <a:pt x="51" y="158"/>
                </a:lnTo>
                <a:lnTo>
                  <a:pt x="59" y="156"/>
                </a:lnTo>
                <a:lnTo>
                  <a:pt x="59" y="149"/>
                </a:lnTo>
                <a:lnTo>
                  <a:pt x="55" y="139"/>
                </a:lnTo>
                <a:lnTo>
                  <a:pt x="49" y="130"/>
                </a:lnTo>
                <a:lnTo>
                  <a:pt x="46" y="120"/>
                </a:lnTo>
                <a:lnTo>
                  <a:pt x="42" y="109"/>
                </a:lnTo>
                <a:lnTo>
                  <a:pt x="42" y="99"/>
                </a:lnTo>
                <a:lnTo>
                  <a:pt x="44" y="95"/>
                </a:lnTo>
                <a:lnTo>
                  <a:pt x="48" y="92"/>
                </a:lnTo>
                <a:lnTo>
                  <a:pt x="53" y="90"/>
                </a:lnTo>
                <a:lnTo>
                  <a:pt x="61" y="90"/>
                </a:lnTo>
                <a:lnTo>
                  <a:pt x="67" y="86"/>
                </a:lnTo>
                <a:lnTo>
                  <a:pt x="72" y="84"/>
                </a:lnTo>
                <a:lnTo>
                  <a:pt x="74" y="82"/>
                </a:lnTo>
                <a:lnTo>
                  <a:pt x="78" y="80"/>
                </a:lnTo>
                <a:lnTo>
                  <a:pt x="78" y="73"/>
                </a:lnTo>
                <a:lnTo>
                  <a:pt x="74" y="67"/>
                </a:lnTo>
                <a:lnTo>
                  <a:pt x="67" y="61"/>
                </a:lnTo>
                <a:lnTo>
                  <a:pt x="61" y="55"/>
                </a:lnTo>
                <a:lnTo>
                  <a:pt x="53" y="50"/>
                </a:lnTo>
                <a:lnTo>
                  <a:pt x="48" y="46"/>
                </a:lnTo>
                <a:lnTo>
                  <a:pt x="44" y="38"/>
                </a:lnTo>
                <a:lnTo>
                  <a:pt x="42" y="33"/>
                </a:lnTo>
                <a:lnTo>
                  <a:pt x="38" y="27"/>
                </a:lnTo>
                <a:lnTo>
                  <a:pt x="34" y="19"/>
                </a:lnTo>
                <a:lnTo>
                  <a:pt x="30" y="12"/>
                </a:lnTo>
                <a:lnTo>
                  <a:pt x="29" y="6"/>
                </a:lnTo>
                <a:lnTo>
                  <a:pt x="29" y="2"/>
                </a:lnTo>
                <a:lnTo>
                  <a:pt x="29" y="2"/>
                </a:lnTo>
                <a:close/>
              </a:path>
            </a:pathLst>
          </a:custGeom>
          <a:solidFill>
            <a:srgbClr val="FF99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AutoShape 578"/>
          <xdr:cNvSpPr>
            <a:spLocks/>
          </xdr:cNvSpPr>
        </xdr:nvSpPr>
        <xdr:spPr>
          <a:xfrm rot="1225406">
            <a:off x="2972" y="1595"/>
            <a:ext cx="44" cy="62"/>
          </a:xfrm>
          <a:custGeom>
            <a:pathLst>
              <a:path h="396" w="339">
                <a:moveTo>
                  <a:pt x="52" y="390"/>
                </a:moveTo>
                <a:lnTo>
                  <a:pt x="52" y="388"/>
                </a:lnTo>
                <a:lnTo>
                  <a:pt x="52" y="383"/>
                </a:lnTo>
                <a:lnTo>
                  <a:pt x="52" y="375"/>
                </a:lnTo>
                <a:lnTo>
                  <a:pt x="54" y="364"/>
                </a:lnTo>
                <a:lnTo>
                  <a:pt x="54" y="358"/>
                </a:lnTo>
                <a:lnTo>
                  <a:pt x="54" y="350"/>
                </a:lnTo>
                <a:lnTo>
                  <a:pt x="54" y="343"/>
                </a:lnTo>
                <a:lnTo>
                  <a:pt x="54" y="337"/>
                </a:lnTo>
                <a:lnTo>
                  <a:pt x="54" y="328"/>
                </a:lnTo>
                <a:lnTo>
                  <a:pt x="54" y="320"/>
                </a:lnTo>
                <a:lnTo>
                  <a:pt x="54" y="312"/>
                </a:lnTo>
                <a:lnTo>
                  <a:pt x="54" y="305"/>
                </a:lnTo>
                <a:lnTo>
                  <a:pt x="54" y="295"/>
                </a:lnTo>
                <a:lnTo>
                  <a:pt x="52" y="286"/>
                </a:lnTo>
                <a:lnTo>
                  <a:pt x="52" y="276"/>
                </a:lnTo>
                <a:lnTo>
                  <a:pt x="52" y="269"/>
                </a:lnTo>
                <a:lnTo>
                  <a:pt x="50" y="259"/>
                </a:lnTo>
                <a:lnTo>
                  <a:pt x="48" y="250"/>
                </a:lnTo>
                <a:lnTo>
                  <a:pt x="46" y="242"/>
                </a:lnTo>
                <a:lnTo>
                  <a:pt x="44" y="234"/>
                </a:lnTo>
                <a:lnTo>
                  <a:pt x="40" y="225"/>
                </a:lnTo>
                <a:lnTo>
                  <a:pt x="38" y="217"/>
                </a:lnTo>
                <a:lnTo>
                  <a:pt x="35" y="210"/>
                </a:lnTo>
                <a:lnTo>
                  <a:pt x="31" y="204"/>
                </a:lnTo>
                <a:lnTo>
                  <a:pt x="25" y="196"/>
                </a:lnTo>
                <a:lnTo>
                  <a:pt x="21" y="191"/>
                </a:lnTo>
                <a:lnTo>
                  <a:pt x="16" y="185"/>
                </a:lnTo>
                <a:lnTo>
                  <a:pt x="10" y="181"/>
                </a:lnTo>
                <a:lnTo>
                  <a:pt x="10" y="179"/>
                </a:lnTo>
                <a:lnTo>
                  <a:pt x="14" y="175"/>
                </a:lnTo>
                <a:lnTo>
                  <a:pt x="19" y="172"/>
                </a:lnTo>
                <a:lnTo>
                  <a:pt x="27" y="166"/>
                </a:lnTo>
                <a:lnTo>
                  <a:pt x="31" y="164"/>
                </a:lnTo>
                <a:lnTo>
                  <a:pt x="36" y="160"/>
                </a:lnTo>
                <a:lnTo>
                  <a:pt x="42" y="158"/>
                </a:lnTo>
                <a:lnTo>
                  <a:pt x="50" y="158"/>
                </a:lnTo>
                <a:lnTo>
                  <a:pt x="55" y="156"/>
                </a:lnTo>
                <a:lnTo>
                  <a:pt x="63" y="154"/>
                </a:lnTo>
                <a:lnTo>
                  <a:pt x="71" y="154"/>
                </a:lnTo>
                <a:lnTo>
                  <a:pt x="80" y="158"/>
                </a:lnTo>
                <a:lnTo>
                  <a:pt x="88" y="158"/>
                </a:lnTo>
                <a:lnTo>
                  <a:pt x="97" y="158"/>
                </a:lnTo>
                <a:lnTo>
                  <a:pt x="107" y="158"/>
                </a:lnTo>
                <a:lnTo>
                  <a:pt x="116" y="158"/>
                </a:lnTo>
                <a:lnTo>
                  <a:pt x="124" y="154"/>
                </a:lnTo>
                <a:lnTo>
                  <a:pt x="133" y="154"/>
                </a:lnTo>
                <a:lnTo>
                  <a:pt x="141" y="153"/>
                </a:lnTo>
                <a:lnTo>
                  <a:pt x="150" y="153"/>
                </a:lnTo>
                <a:lnTo>
                  <a:pt x="158" y="149"/>
                </a:lnTo>
                <a:lnTo>
                  <a:pt x="164" y="147"/>
                </a:lnTo>
                <a:lnTo>
                  <a:pt x="169" y="145"/>
                </a:lnTo>
                <a:lnTo>
                  <a:pt x="177" y="143"/>
                </a:lnTo>
                <a:lnTo>
                  <a:pt x="185" y="135"/>
                </a:lnTo>
                <a:lnTo>
                  <a:pt x="188" y="130"/>
                </a:lnTo>
                <a:lnTo>
                  <a:pt x="185" y="122"/>
                </a:lnTo>
                <a:lnTo>
                  <a:pt x="179" y="116"/>
                </a:lnTo>
                <a:lnTo>
                  <a:pt x="173" y="113"/>
                </a:lnTo>
                <a:lnTo>
                  <a:pt x="168" y="111"/>
                </a:lnTo>
                <a:lnTo>
                  <a:pt x="160" y="107"/>
                </a:lnTo>
                <a:lnTo>
                  <a:pt x="154" y="107"/>
                </a:lnTo>
                <a:lnTo>
                  <a:pt x="143" y="103"/>
                </a:lnTo>
                <a:lnTo>
                  <a:pt x="133" y="101"/>
                </a:lnTo>
                <a:lnTo>
                  <a:pt x="126" y="101"/>
                </a:lnTo>
                <a:lnTo>
                  <a:pt x="118" y="101"/>
                </a:lnTo>
                <a:lnTo>
                  <a:pt x="112" y="101"/>
                </a:lnTo>
                <a:lnTo>
                  <a:pt x="107" y="101"/>
                </a:lnTo>
                <a:lnTo>
                  <a:pt x="97" y="101"/>
                </a:lnTo>
                <a:lnTo>
                  <a:pt x="90" y="101"/>
                </a:lnTo>
                <a:lnTo>
                  <a:pt x="80" y="101"/>
                </a:lnTo>
                <a:lnTo>
                  <a:pt x="73" y="101"/>
                </a:lnTo>
                <a:lnTo>
                  <a:pt x="63" y="101"/>
                </a:lnTo>
                <a:lnTo>
                  <a:pt x="54" y="101"/>
                </a:lnTo>
                <a:lnTo>
                  <a:pt x="44" y="103"/>
                </a:lnTo>
                <a:lnTo>
                  <a:pt x="33" y="105"/>
                </a:lnTo>
                <a:lnTo>
                  <a:pt x="67" y="31"/>
                </a:lnTo>
                <a:lnTo>
                  <a:pt x="0" y="50"/>
                </a:lnTo>
                <a:lnTo>
                  <a:pt x="0" y="48"/>
                </a:lnTo>
                <a:lnTo>
                  <a:pt x="4" y="46"/>
                </a:lnTo>
                <a:lnTo>
                  <a:pt x="10" y="40"/>
                </a:lnTo>
                <a:lnTo>
                  <a:pt x="17" y="39"/>
                </a:lnTo>
                <a:lnTo>
                  <a:pt x="27" y="33"/>
                </a:lnTo>
                <a:lnTo>
                  <a:pt x="38" y="27"/>
                </a:lnTo>
                <a:lnTo>
                  <a:pt x="44" y="23"/>
                </a:lnTo>
                <a:lnTo>
                  <a:pt x="50" y="21"/>
                </a:lnTo>
                <a:lnTo>
                  <a:pt x="57" y="19"/>
                </a:lnTo>
                <a:lnTo>
                  <a:pt x="65" y="16"/>
                </a:lnTo>
                <a:lnTo>
                  <a:pt x="71" y="14"/>
                </a:lnTo>
                <a:lnTo>
                  <a:pt x="78" y="10"/>
                </a:lnTo>
                <a:lnTo>
                  <a:pt x="86" y="8"/>
                </a:lnTo>
                <a:lnTo>
                  <a:pt x="95" y="8"/>
                </a:lnTo>
                <a:lnTo>
                  <a:pt x="103" y="4"/>
                </a:lnTo>
                <a:lnTo>
                  <a:pt x="112" y="2"/>
                </a:lnTo>
                <a:lnTo>
                  <a:pt x="120" y="2"/>
                </a:lnTo>
                <a:lnTo>
                  <a:pt x="130" y="2"/>
                </a:lnTo>
                <a:lnTo>
                  <a:pt x="139" y="0"/>
                </a:lnTo>
                <a:lnTo>
                  <a:pt x="149" y="0"/>
                </a:lnTo>
                <a:lnTo>
                  <a:pt x="158" y="0"/>
                </a:lnTo>
                <a:lnTo>
                  <a:pt x="168" y="2"/>
                </a:lnTo>
                <a:lnTo>
                  <a:pt x="177" y="2"/>
                </a:lnTo>
                <a:lnTo>
                  <a:pt x="187" y="6"/>
                </a:lnTo>
                <a:lnTo>
                  <a:pt x="196" y="8"/>
                </a:lnTo>
                <a:lnTo>
                  <a:pt x="207" y="14"/>
                </a:lnTo>
                <a:lnTo>
                  <a:pt x="215" y="16"/>
                </a:lnTo>
                <a:lnTo>
                  <a:pt x="225" y="19"/>
                </a:lnTo>
                <a:lnTo>
                  <a:pt x="232" y="21"/>
                </a:lnTo>
                <a:lnTo>
                  <a:pt x="240" y="25"/>
                </a:lnTo>
                <a:lnTo>
                  <a:pt x="247" y="27"/>
                </a:lnTo>
                <a:lnTo>
                  <a:pt x="255" y="31"/>
                </a:lnTo>
                <a:lnTo>
                  <a:pt x="263" y="35"/>
                </a:lnTo>
                <a:lnTo>
                  <a:pt x="270" y="39"/>
                </a:lnTo>
                <a:lnTo>
                  <a:pt x="282" y="44"/>
                </a:lnTo>
                <a:lnTo>
                  <a:pt x="291" y="50"/>
                </a:lnTo>
                <a:lnTo>
                  <a:pt x="301" y="56"/>
                </a:lnTo>
                <a:lnTo>
                  <a:pt x="310" y="59"/>
                </a:lnTo>
                <a:lnTo>
                  <a:pt x="316" y="63"/>
                </a:lnTo>
                <a:lnTo>
                  <a:pt x="322" y="69"/>
                </a:lnTo>
                <a:lnTo>
                  <a:pt x="327" y="71"/>
                </a:lnTo>
                <a:lnTo>
                  <a:pt x="331" y="77"/>
                </a:lnTo>
                <a:lnTo>
                  <a:pt x="335" y="80"/>
                </a:lnTo>
                <a:lnTo>
                  <a:pt x="339" y="82"/>
                </a:lnTo>
                <a:lnTo>
                  <a:pt x="335" y="82"/>
                </a:lnTo>
                <a:lnTo>
                  <a:pt x="329" y="90"/>
                </a:lnTo>
                <a:lnTo>
                  <a:pt x="323" y="94"/>
                </a:lnTo>
                <a:lnTo>
                  <a:pt x="318" y="99"/>
                </a:lnTo>
                <a:lnTo>
                  <a:pt x="312" y="105"/>
                </a:lnTo>
                <a:lnTo>
                  <a:pt x="306" y="113"/>
                </a:lnTo>
                <a:lnTo>
                  <a:pt x="299" y="118"/>
                </a:lnTo>
                <a:lnTo>
                  <a:pt x="291" y="128"/>
                </a:lnTo>
                <a:lnTo>
                  <a:pt x="284" y="135"/>
                </a:lnTo>
                <a:lnTo>
                  <a:pt x="276" y="147"/>
                </a:lnTo>
                <a:lnTo>
                  <a:pt x="268" y="154"/>
                </a:lnTo>
                <a:lnTo>
                  <a:pt x="261" y="166"/>
                </a:lnTo>
                <a:lnTo>
                  <a:pt x="251" y="177"/>
                </a:lnTo>
                <a:lnTo>
                  <a:pt x="244" y="189"/>
                </a:lnTo>
                <a:lnTo>
                  <a:pt x="232" y="200"/>
                </a:lnTo>
                <a:lnTo>
                  <a:pt x="225" y="212"/>
                </a:lnTo>
                <a:lnTo>
                  <a:pt x="221" y="217"/>
                </a:lnTo>
                <a:lnTo>
                  <a:pt x="215" y="223"/>
                </a:lnTo>
                <a:lnTo>
                  <a:pt x="211" y="231"/>
                </a:lnTo>
                <a:lnTo>
                  <a:pt x="207" y="236"/>
                </a:lnTo>
                <a:lnTo>
                  <a:pt x="204" y="242"/>
                </a:lnTo>
                <a:lnTo>
                  <a:pt x="200" y="250"/>
                </a:lnTo>
                <a:lnTo>
                  <a:pt x="196" y="255"/>
                </a:lnTo>
                <a:lnTo>
                  <a:pt x="192" y="261"/>
                </a:lnTo>
                <a:lnTo>
                  <a:pt x="188" y="267"/>
                </a:lnTo>
                <a:lnTo>
                  <a:pt x="185" y="274"/>
                </a:lnTo>
                <a:lnTo>
                  <a:pt x="183" y="280"/>
                </a:lnTo>
                <a:lnTo>
                  <a:pt x="179" y="288"/>
                </a:lnTo>
                <a:lnTo>
                  <a:pt x="173" y="299"/>
                </a:lnTo>
                <a:lnTo>
                  <a:pt x="168" y="310"/>
                </a:lnTo>
                <a:lnTo>
                  <a:pt x="166" y="316"/>
                </a:lnTo>
                <a:lnTo>
                  <a:pt x="164" y="324"/>
                </a:lnTo>
                <a:lnTo>
                  <a:pt x="162" y="329"/>
                </a:lnTo>
                <a:lnTo>
                  <a:pt x="162" y="337"/>
                </a:lnTo>
                <a:lnTo>
                  <a:pt x="158" y="347"/>
                </a:lnTo>
                <a:lnTo>
                  <a:pt x="158" y="358"/>
                </a:lnTo>
                <a:lnTo>
                  <a:pt x="156" y="369"/>
                </a:lnTo>
                <a:lnTo>
                  <a:pt x="158" y="383"/>
                </a:lnTo>
                <a:lnTo>
                  <a:pt x="156" y="381"/>
                </a:lnTo>
                <a:lnTo>
                  <a:pt x="152" y="377"/>
                </a:lnTo>
                <a:lnTo>
                  <a:pt x="143" y="371"/>
                </a:lnTo>
                <a:lnTo>
                  <a:pt x="135" y="364"/>
                </a:lnTo>
                <a:lnTo>
                  <a:pt x="130" y="358"/>
                </a:lnTo>
                <a:lnTo>
                  <a:pt x="126" y="354"/>
                </a:lnTo>
                <a:lnTo>
                  <a:pt x="120" y="348"/>
                </a:lnTo>
                <a:lnTo>
                  <a:pt x="116" y="343"/>
                </a:lnTo>
                <a:lnTo>
                  <a:pt x="111" y="337"/>
                </a:lnTo>
                <a:lnTo>
                  <a:pt x="107" y="329"/>
                </a:lnTo>
                <a:lnTo>
                  <a:pt x="103" y="322"/>
                </a:lnTo>
                <a:lnTo>
                  <a:pt x="99" y="316"/>
                </a:lnTo>
                <a:lnTo>
                  <a:pt x="95" y="309"/>
                </a:lnTo>
                <a:lnTo>
                  <a:pt x="93" y="307"/>
                </a:lnTo>
                <a:lnTo>
                  <a:pt x="90" y="307"/>
                </a:lnTo>
                <a:lnTo>
                  <a:pt x="90" y="310"/>
                </a:lnTo>
                <a:lnTo>
                  <a:pt x="88" y="314"/>
                </a:lnTo>
                <a:lnTo>
                  <a:pt x="88" y="322"/>
                </a:lnTo>
                <a:lnTo>
                  <a:pt x="88" y="331"/>
                </a:lnTo>
                <a:lnTo>
                  <a:pt x="88" y="341"/>
                </a:lnTo>
                <a:lnTo>
                  <a:pt x="88" y="350"/>
                </a:lnTo>
                <a:lnTo>
                  <a:pt x="88" y="358"/>
                </a:lnTo>
                <a:lnTo>
                  <a:pt x="88" y="367"/>
                </a:lnTo>
                <a:lnTo>
                  <a:pt x="88" y="377"/>
                </a:lnTo>
                <a:lnTo>
                  <a:pt x="88" y="383"/>
                </a:lnTo>
                <a:lnTo>
                  <a:pt x="88" y="390"/>
                </a:lnTo>
                <a:lnTo>
                  <a:pt x="88" y="394"/>
                </a:lnTo>
                <a:lnTo>
                  <a:pt x="90" y="396"/>
                </a:lnTo>
                <a:lnTo>
                  <a:pt x="52" y="390"/>
                </a:lnTo>
                <a:lnTo>
                  <a:pt x="52" y="390"/>
                </a:lnTo>
                <a:close/>
              </a:path>
            </a:pathLst>
          </a:custGeom>
          <a:solidFill>
            <a:srgbClr val="BF66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AutoShape 579"/>
          <xdr:cNvSpPr>
            <a:spLocks/>
          </xdr:cNvSpPr>
        </xdr:nvSpPr>
        <xdr:spPr>
          <a:xfrm rot="1225406">
            <a:off x="2921" y="1648"/>
            <a:ext cx="44" cy="67"/>
          </a:xfrm>
          <a:custGeom>
            <a:pathLst>
              <a:path h="432" w="342">
                <a:moveTo>
                  <a:pt x="317" y="19"/>
                </a:moveTo>
                <a:lnTo>
                  <a:pt x="253" y="0"/>
                </a:lnTo>
                <a:lnTo>
                  <a:pt x="251" y="0"/>
                </a:lnTo>
                <a:lnTo>
                  <a:pt x="249" y="4"/>
                </a:lnTo>
                <a:lnTo>
                  <a:pt x="245" y="8"/>
                </a:lnTo>
                <a:lnTo>
                  <a:pt x="240" y="17"/>
                </a:lnTo>
                <a:lnTo>
                  <a:pt x="232" y="25"/>
                </a:lnTo>
                <a:lnTo>
                  <a:pt x="224" y="36"/>
                </a:lnTo>
                <a:lnTo>
                  <a:pt x="215" y="46"/>
                </a:lnTo>
                <a:lnTo>
                  <a:pt x="205" y="59"/>
                </a:lnTo>
                <a:lnTo>
                  <a:pt x="196" y="71"/>
                </a:lnTo>
                <a:lnTo>
                  <a:pt x="186" y="80"/>
                </a:lnTo>
                <a:lnTo>
                  <a:pt x="177" y="92"/>
                </a:lnTo>
                <a:lnTo>
                  <a:pt x="167" y="103"/>
                </a:lnTo>
                <a:lnTo>
                  <a:pt x="158" y="112"/>
                </a:lnTo>
                <a:lnTo>
                  <a:pt x="150" y="122"/>
                </a:lnTo>
                <a:lnTo>
                  <a:pt x="143" y="130"/>
                </a:lnTo>
                <a:lnTo>
                  <a:pt x="137" y="137"/>
                </a:lnTo>
                <a:lnTo>
                  <a:pt x="129" y="139"/>
                </a:lnTo>
                <a:lnTo>
                  <a:pt x="120" y="143"/>
                </a:lnTo>
                <a:lnTo>
                  <a:pt x="108" y="147"/>
                </a:lnTo>
                <a:lnTo>
                  <a:pt x="101" y="151"/>
                </a:lnTo>
                <a:lnTo>
                  <a:pt x="87" y="154"/>
                </a:lnTo>
                <a:lnTo>
                  <a:pt x="78" y="156"/>
                </a:lnTo>
                <a:lnTo>
                  <a:pt x="65" y="160"/>
                </a:lnTo>
                <a:lnTo>
                  <a:pt x="55" y="164"/>
                </a:lnTo>
                <a:lnTo>
                  <a:pt x="44" y="164"/>
                </a:lnTo>
                <a:lnTo>
                  <a:pt x="34" y="168"/>
                </a:lnTo>
                <a:lnTo>
                  <a:pt x="23" y="168"/>
                </a:lnTo>
                <a:lnTo>
                  <a:pt x="15" y="170"/>
                </a:lnTo>
                <a:lnTo>
                  <a:pt x="8" y="171"/>
                </a:lnTo>
                <a:lnTo>
                  <a:pt x="4" y="173"/>
                </a:lnTo>
                <a:lnTo>
                  <a:pt x="0" y="173"/>
                </a:lnTo>
                <a:lnTo>
                  <a:pt x="0" y="173"/>
                </a:lnTo>
                <a:lnTo>
                  <a:pt x="19" y="257"/>
                </a:lnTo>
                <a:lnTo>
                  <a:pt x="29" y="371"/>
                </a:lnTo>
                <a:lnTo>
                  <a:pt x="154" y="432"/>
                </a:lnTo>
                <a:lnTo>
                  <a:pt x="342" y="381"/>
                </a:lnTo>
                <a:lnTo>
                  <a:pt x="340" y="379"/>
                </a:lnTo>
                <a:lnTo>
                  <a:pt x="336" y="373"/>
                </a:lnTo>
                <a:lnTo>
                  <a:pt x="331" y="367"/>
                </a:lnTo>
                <a:lnTo>
                  <a:pt x="325" y="358"/>
                </a:lnTo>
                <a:lnTo>
                  <a:pt x="321" y="352"/>
                </a:lnTo>
                <a:lnTo>
                  <a:pt x="316" y="346"/>
                </a:lnTo>
                <a:lnTo>
                  <a:pt x="312" y="339"/>
                </a:lnTo>
                <a:lnTo>
                  <a:pt x="306" y="333"/>
                </a:lnTo>
                <a:lnTo>
                  <a:pt x="300" y="325"/>
                </a:lnTo>
                <a:lnTo>
                  <a:pt x="298" y="318"/>
                </a:lnTo>
                <a:lnTo>
                  <a:pt x="293" y="312"/>
                </a:lnTo>
                <a:lnTo>
                  <a:pt x="289" y="305"/>
                </a:lnTo>
                <a:lnTo>
                  <a:pt x="283" y="295"/>
                </a:lnTo>
                <a:lnTo>
                  <a:pt x="278" y="287"/>
                </a:lnTo>
                <a:lnTo>
                  <a:pt x="274" y="278"/>
                </a:lnTo>
                <a:lnTo>
                  <a:pt x="270" y="272"/>
                </a:lnTo>
                <a:lnTo>
                  <a:pt x="264" y="263"/>
                </a:lnTo>
                <a:lnTo>
                  <a:pt x="260" y="255"/>
                </a:lnTo>
                <a:lnTo>
                  <a:pt x="257" y="247"/>
                </a:lnTo>
                <a:lnTo>
                  <a:pt x="253" y="240"/>
                </a:lnTo>
                <a:lnTo>
                  <a:pt x="251" y="232"/>
                </a:lnTo>
                <a:lnTo>
                  <a:pt x="247" y="225"/>
                </a:lnTo>
                <a:lnTo>
                  <a:pt x="245" y="217"/>
                </a:lnTo>
                <a:lnTo>
                  <a:pt x="245" y="211"/>
                </a:lnTo>
                <a:lnTo>
                  <a:pt x="241" y="204"/>
                </a:lnTo>
                <a:lnTo>
                  <a:pt x="241" y="198"/>
                </a:lnTo>
                <a:lnTo>
                  <a:pt x="241" y="192"/>
                </a:lnTo>
                <a:lnTo>
                  <a:pt x="243" y="187"/>
                </a:lnTo>
                <a:lnTo>
                  <a:pt x="245" y="175"/>
                </a:lnTo>
                <a:lnTo>
                  <a:pt x="249" y="164"/>
                </a:lnTo>
                <a:lnTo>
                  <a:pt x="253" y="154"/>
                </a:lnTo>
                <a:lnTo>
                  <a:pt x="260" y="143"/>
                </a:lnTo>
                <a:lnTo>
                  <a:pt x="266" y="131"/>
                </a:lnTo>
                <a:lnTo>
                  <a:pt x="274" y="120"/>
                </a:lnTo>
                <a:lnTo>
                  <a:pt x="281" y="109"/>
                </a:lnTo>
                <a:lnTo>
                  <a:pt x="289" y="101"/>
                </a:lnTo>
                <a:lnTo>
                  <a:pt x="295" y="90"/>
                </a:lnTo>
                <a:lnTo>
                  <a:pt x="302" y="80"/>
                </a:lnTo>
                <a:lnTo>
                  <a:pt x="308" y="73"/>
                </a:lnTo>
                <a:lnTo>
                  <a:pt x="316" y="67"/>
                </a:lnTo>
                <a:lnTo>
                  <a:pt x="323" y="59"/>
                </a:lnTo>
                <a:lnTo>
                  <a:pt x="327" y="55"/>
                </a:lnTo>
                <a:lnTo>
                  <a:pt x="317" y="19"/>
                </a:lnTo>
                <a:lnTo>
                  <a:pt x="317" y="19"/>
                </a:lnTo>
                <a:close/>
              </a:path>
            </a:pathLst>
          </a:custGeom>
          <a:solidFill>
            <a:srgbClr val="D9996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AutoShape 580"/>
          <xdr:cNvSpPr>
            <a:spLocks/>
          </xdr:cNvSpPr>
        </xdr:nvSpPr>
        <xdr:spPr>
          <a:xfrm rot="1225406">
            <a:off x="2999" y="1630"/>
            <a:ext cx="21" cy="34"/>
          </a:xfrm>
          <a:custGeom>
            <a:pathLst>
              <a:path h="219" w="166">
                <a:moveTo>
                  <a:pt x="6" y="131"/>
                </a:moveTo>
                <a:lnTo>
                  <a:pt x="67" y="27"/>
                </a:lnTo>
                <a:lnTo>
                  <a:pt x="166" y="0"/>
                </a:lnTo>
                <a:lnTo>
                  <a:pt x="101" y="57"/>
                </a:lnTo>
                <a:lnTo>
                  <a:pt x="128" y="74"/>
                </a:lnTo>
                <a:lnTo>
                  <a:pt x="88" y="112"/>
                </a:lnTo>
                <a:lnTo>
                  <a:pt x="91" y="150"/>
                </a:lnTo>
                <a:lnTo>
                  <a:pt x="124" y="169"/>
                </a:lnTo>
                <a:lnTo>
                  <a:pt x="63" y="219"/>
                </a:lnTo>
                <a:lnTo>
                  <a:pt x="63" y="103"/>
                </a:lnTo>
                <a:lnTo>
                  <a:pt x="0" y="188"/>
                </a:lnTo>
                <a:lnTo>
                  <a:pt x="6" y="131"/>
                </a:lnTo>
                <a:lnTo>
                  <a:pt x="6" y="131"/>
                </a:lnTo>
                <a:close/>
              </a:path>
            </a:pathLst>
          </a:custGeom>
          <a:solidFill>
            <a:srgbClr val="BF66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AutoShape 581"/>
          <xdr:cNvSpPr>
            <a:spLocks/>
          </xdr:cNvSpPr>
        </xdr:nvSpPr>
        <xdr:spPr>
          <a:xfrm rot="1225406">
            <a:off x="3040" y="1750"/>
            <a:ext cx="33" cy="24"/>
          </a:xfrm>
          <a:custGeom>
            <a:pathLst>
              <a:path h="150" w="257">
                <a:moveTo>
                  <a:pt x="103" y="0"/>
                </a:moveTo>
                <a:lnTo>
                  <a:pt x="89" y="89"/>
                </a:lnTo>
                <a:lnTo>
                  <a:pt x="0" y="103"/>
                </a:lnTo>
                <a:lnTo>
                  <a:pt x="131" y="150"/>
                </a:lnTo>
                <a:lnTo>
                  <a:pt x="257" y="103"/>
                </a:lnTo>
                <a:lnTo>
                  <a:pt x="215" y="19"/>
                </a:lnTo>
                <a:lnTo>
                  <a:pt x="103" y="0"/>
                </a:lnTo>
                <a:lnTo>
                  <a:pt x="103" y="0"/>
                </a:lnTo>
                <a:close/>
              </a:path>
            </a:pathLst>
          </a:custGeom>
          <a:solidFill>
            <a:srgbClr val="CC80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AutoShape 582"/>
          <xdr:cNvSpPr>
            <a:spLocks/>
          </xdr:cNvSpPr>
        </xdr:nvSpPr>
        <xdr:spPr>
          <a:xfrm rot="1225406">
            <a:off x="3090" y="1706"/>
            <a:ext cx="50" cy="76"/>
          </a:xfrm>
          <a:custGeom>
            <a:pathLst>
              <a:path h="489" w="386">
                <a:moveTo>
                  <a:pt x="0" y="438"/>
                </a:moveTo>
                <a:lnTo>
                  <a:pt x="40" y="356"/>
                </a:lnTo>
                <a:lnTo>
                  <a:pt x="152" y="333"/>
                </a:lnTo>
                <a:lnTo>
                  <a:pt x="171" y="255"/>
                </a:lnTo>
                <a:lnTo>
                  <a:pt x="171" y="251"/>
                </a:lnTo>
                <a:lnTo>
                  <a:pt x="175" y="242"/>
                </a:lnTo>
                <a:lnTo>
                  <a:pt x="175" y="234"/>
                </a:lnTo>
                <a:lnTo>
                  <a:pt x="177" y="228"/>
                </a:lnTo>
                <a:lnTo>
                  <a:pt x="179" y="219"/>
                </a:lnTo>
                <a:lnTo>
                  <a:pt x="181" y="209"/>
                </a:lnTo>
                <a:lnTo>
                  <a:pt x="181" y="196"/>
                </a:lnTo>
                <a:lnTo>
                  <a:pt x="183" y="187"/>
                </a:lnTo>
                <a:lnTo>
                  <a:pt x="181" y="179"/>
                </a:lnTo>
                <a:lnTo>
                  <a:pt x="181" y="173"/>
                </a:lnTo>
                <a:lnTo>
                  <a:pt x="181" y="166"/>
                </a:lnTo>
                <a:lnTo>
                  <a:pt x="181" y="160"/>
                </a:lnTo>
                <a:lnTo>
                  <a:pt x="179" y="152"/>
                </a:lnTo>
                <a:lnTo>
                  <a:pt x="177" y="147"/>
                </a:lnTo>
                <a:lnTo>
                  <a:pt x="177" y="139"/>
                </a:lnTo>
                <a:lnTo>
                  <a:pt x="175" y="133"/>
                </a:lnTo>
                <a:lnTo>
                  <a:pt x="173" y="124"/>
                </a:lnTo>
                <a:lnTo>
                  <a:pt x="171" y="118"/>
                </a:lnTo>
                <a:lnTo>
                  <a:pt x="167" y="111"/>
                </a:lnTo>
                <a:lnTo>
                  <a:pt x="165" y="105"/>
                </a:lnTo>
                <a:lnTo>
                  <a:pt x="181" y="0"/>
                </a:lnTo>
                <a:lnTo>
                  <a:pt x="344" y="50"/>
                </a:lnTo>
                <a:lnTo>
                  <a:pt x="386" y="259"/>
                </a:lnTo>
                <a:lnTo>
                  <a:pt x="344" y="396"/>
                </a:lnTo>
                <a:lnTo>
                  <a:pt x="259" y="400"/>
                </a:lnTo>
                <a:lnTo>
                  <a:pt x="207" y="489"/>
                </a:lnTo>
                <a:lnTo>
                  <a:pt x="0" y="438"/>
                </a:lnTo>
                <a:lnTo>
                  <a:pt x="0" y="438"/>
                </a:lnTo>
                <a:close/>
              </a:path>
            </a:pathLst>
          </a:custGeom>
          <a:solidFill>
            <a:srgbClr val="D9996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AutoShape 583"/>
          <xdr:cNvSpPr>
            <a:spLocks/>
          </xdr:cNvSpPr>
        </xdr:nvSpPr>
        <xdr:spPr>
          <a:xfrm rot="1225406">
            <a:off x="3080" y="1658"/>
            <a:ext cx="57" cy="45"/>
          </a:xfrm>
          <a:custGeom>
            <a:pathLst>
              <a:path h="291" w="439">
                <a:moveTo>
                  <a:pt x="0" y="82"/>
                </a:moveTo>
                <a:lnTo>
                  <a:pt x="5" y="82"/>
                </a:lnTo>
                <a:lnTo>
                  <a:pt x="11" y="82"/>
                </a:lnTo>
                <a:lnTo>
                  <a:pt x="19" y="84"/>
                </a:lnTo>
                <a:lnTo>
                  <a:pt x="28" y="84"/>
                </a:lnTo>
                <a:lnTo>
                  <a:pt x="39" y="86"/>
                </a:lnTo>
                <a:lnTo>
                  <a:pt x="45" y="84"/>
                </a:lnTo>
                <a:lnTo>
                  <a:pt x="53" y="84"/>
                </a:lnTo>
                <a:lnTo>
                  <a:pt x="58" y="84"/>
                </a:lnTo>
                <a:lnTo>
                  <a:pt x="68" y="84"/>
                </a:lnTo>
                <a:lnTo>
                  <a:pt x="74" y="82"/>
                </a:lnTo>
                <a:lnTo>
                  <a:pt x="81" y="80"/>
                </a:lnTo>
                <a:lnTo>
                  <a:pt x="89" y="78"/>
                </a:lnTo>
                <a:lnTo>
                  <a:pt x="98" y="76"/>
                </a:lnTo>
                <a:lnTo>
                  <a:pt x="106" y="72"/>
                </a:lnTo>
                <a:lnTo>
                  <a:pt x="115" y="70"/>
                </a:lnTo>
                <a:lnTo>
                  <a:pt x="123" y="65"/>
                </a:lnTo>
                <a:lnTo>
                  <a:pt x="133" y="61"/>
                </a:lnTo>
                <a:lnTo>
                  <a:pt x="140" y="55"/>
                </a:lnTo>
                <a:lnTo>
                  <a:pt x="150" y="50"/>
                </a:lnTo>
                <a:lnTo>
                  <a:pt x="157" y="44"/>
                </a:lnTo>
                <a:lnTo>
                  <a:pt x="167" y="36"/>
                </a:lnTo>
                <a:lnTo>
                  <a:pt x="174" y="29"/>
                </a:lnTo>
                <a:lnTo>
                  <a:pt x="184" y="19"/>
                </a:lnTo>
                <a:lnTo>
                  <a:pt x="192" y="10"/>
                </a:lnTo>
                <a:lnTo>
                  <a:pt x="201" y="0"/>
                </a:lnTo>
                <a:lnTo>
                  <a:pt x="287" y="44"/>
                </a:lnTo>
                <a:lnTo>
                  <a:pt x="351" y="165"/>
                </a:lnTo>
                <a:lnTo>
                  <a:pt x="439" y="226"/>
                </a:lnTo>
                <a:lnTo>
                  <a:pt x="382" y="234"/>
                </a:lnTo>
                <a:lnTo>
                  <a:pt x="370" y="291"/>
                </a:lnTo>
                <a:lnTo>
                  <a:pt x="370" y="287"/>
                </a:lnTo>
                <a:lnTo>
                  <a:pt x="368" y="281"/>
                </a:lnTo>
                <a:lnTo>
                  <a:pt x="363" y="274"/>
                </a:lnTo>
                <a:lnTo>
                  <a:pt x="359" y="264"/>
                </a:lnTo>
                <a:lnTo>
                  <a:pt x="353" y="259"/>
                </a:lnTo>
                <a:lnTo>
                  <a:pt x="351" y="253"/>
                </a:lnTo>
                <a:lnTo>
                  <a:pt x="345" y="245"/>
                </a:lnTo>
                <a:lnTo>
                  <a:pt x="342" y="240"/>
                </a:lnTo>
                <a:lnTo>
                  <a:pt x="336" y="234"/>
                </a:lnTo>
                <a:lnTo>
                  <a:pt x="332" y="226"/>
                </a:lnTo>
                <a:lnTo>
                  <a:pt x="326" y="221"/>
                </a:lnTo>
                <a:lnTo>
                  <a:pt x="321" y="213"/>
                </a:lnTo>
                <a:lnTo>
                  <a:pt x="313" y="207"/>
                </a:lnTo>
                <a:lnTo>
                  <a:pt x="306" y="200"/>
                </a:lnTo>
                <a:lnTo>
                  <a:pt x="298" y="192"/>
                </a:lnTo>
                <a:lnTo>
                  <a:pt x="292" y="186"/>
                </a:lnTo>
                <a:lnTo>
                  <a:pt x="283" y="181"/>
                </a:lnTo>
                <a:lnTo>
                  <a:pt x="273" y="177"/>
                </a:lnTo>
                <a:lnTo>
                  <a:pt x="264" y="173"/>
                </a:lnTo>
                <a:lnTo>
                  <a:pt x="256" y="169"/>
                </a:lnTo>
                <a:lnTo>
                  <a:pt x="245" y="165"/>
                </a:lnTo>
                <a:lnTo>
                  <a:pt x="233" y="164"/>
                </a:lnTo>
                <a:lnTo>
                  <a:pt x="222" y="162"/>
                </a:lnTo>
                <a:lnTo>
                  <a:pt x="212" y="162"/>
                </a:lnTo>
                <a:lnTo>
                  <a:pt x="205" y="162"/>
                </a:lnTo>
                <a:lnTo>
                  <a:pt x="199" y="162"/>
                </a:lnTo>
                <a:lnTo>
                  <a:pt x="192" y="162"/>
                </a:lnTo>
                <a:lnTo>
                  <a:pt x="186" y="162"/>
                </a:lnTo>
                <a:lnTo>
                  <a:pt x="180" y="162"/>
                </a:lnTo>
                <a:lnTo>
                  <a:pt x="173" y="165"/>
                </a:lnTo>
                <a:lnTo>
                  <a:pt x="167" y="165"/>
                </a:lnTo>
                <a:lnTo>
                  <a:pt x="161" y="169"/>
                </a:lnTo>
                <a:lnTo>
                  <a:pt x="114" y="183"/>
                </a:lnTo>
                <a:lnTo>
                  <a:pt x="81" y="141"/>
                </a:lnTo>
                <a:lnTo>
                  <a:pt x="62" y="183"/>
                </a:lnTo>
                <a:lnTo>
                  <a:pt x="0" y="82"/>
                </a:lnTo>
                <a:lnTo>
                  <a:pt x="0" y="82"/>
                </a:lnTo>
                <a:close/>
              </a:path>
            </a:pathLst>
          </a:custGeom>
          <a:solidFill>
            <a:srgbClr val="BF66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AutoShape 584"/>
          <xdr:cNvSpPr>
            <a:spLocks/>
          </xdr:cNvSpPr>
        </xdr:nvSpPr>
        <xdr:spPr>
          <a:xfrm rot="1225406">
            <a:off x="3056" y="1622"/>
            <a:ext cx="30" cy="24"/>
          </a:xfrm>
          <a:custGeom>
            <a:pathLst>
              <a:path h="149" w="228">
                <a:moveTo>
                  <a:pt x="0" y="52"/>
                </a:moveTo>
                <a:lnTo>
                  <a:pt x="29" y="116"/>
                </a:lnTo>
                <a:lnTo>
                  <a:pt x="29" y="114"/>
                </a:lnTo>
                <a:lnTo>
                  <a:pt x="35" y="114"/>
                </a:lnTo>
                <a:lnTo>
                  <a:pt x="42" y="114"/>
                </a:lnTo>
                <a:lnTo>
                  <a:pt x="54" y="114"/>
                </a:lnTo>
                <a:lnTo>
                  <a:pt x="59" y="112"/>
                </a:lnTo>
                <a:lnTo>
                  <a:pt x="65" y="112"/>
                </a:lnTo>
                <a:lnTo>
                  <a:pt x="73" y="112"/>
                </a:lnTo>
                <a:lnTo>
                  <a:pt x="80" y="112"/>
                </a:lnTo>
                <a:lnTo>
                  <a:pt x="88" y="112"/>
                </a:lnTo>
                <a:lnTo>
                  <a:pt x="95" y="112"/>
                </a:lnTo>
                <a:lnTo>
                  <a:pt x="105" y="112"/>
                </a:lnTo>
                <a:lnTo>
                  <a:pt x="112" y="114"/>
                </a:lnTo>
                <a:lnTo>
                  <a:pt x="120" y="114"/>
                </a:lnTo>
                <a:lnTo>
                  <a:pt x="130" y="114"/>
                </a:lnTo>
                <a:lnTo>
                  <a:pt x="137" y="114"/>
                </a:lnTo>
                <a:lnTo>
                  <a:pt x="147" y="116"/>
                </a:lnTo>
                <a:lnTo>
                  <a:pt x="154" y="116"/>
                </a:lnTo>
                <a:lnTo>
                  <a:pt x="162" y="118"/>
                </a:lnTo>
                <a:lnTo>
                  <a:pt x="171" y="120"/>
                </a:lnTo>
                <a:lnTo>
                  <a:pt x="179" y="122"/>
                </a:lnTo>
                <a:lnTo>
                  <a:pt x="187" y="124"/>
                </a:lnTo>
                <a:lnTo>
                  <a:pt x="194" y="126"/>
                </a:lnTo>
                <a:lnTo>
                  <a:pt x="202" y="130"/>
                </a:lnTo>
                <a:lnTo>
                  <a:pt x="208" y="131"/>
                </a:lnTo>
                <a:lnTo>
                  <a:pt x="213" y="135"/>
                </a:lnTo>
                <a:lnTo>
                  <a:pt x="219" y="139"/>
                </a:lnTo>
                <a:lnTo>
                  <a:pt x="223" y="143"/>
                </a:lnTo>
                <a:lnTo>
                  <a:pt x="228" y="149"/>
                </a:lnTo>
                <a:lnTo>
                  <a:pt x="215" y="65"/>
                </a:lnTo>
                <a:lnTo>
                  <a:pt x="213" y="65"/>
                </a:lnTo>
                <a:lnTo>
                  <a:pt x="209" y="67"/>
                </a:lnTo>
                <a:lnTo>
                  <a:pt x="204" y="71"/>
                </a:lnTo>
                <a:lnTo>
                  <a:pt x="196" y="73"/>
                </a:lnTo>
                <a:lnTo>
                  <a:pt x="187" y="76"/>
                </a:lnTo>
                <a:lnTo>
                  <a:pt x="177" y="80"/>
                </a:lnTo>
                <a:lnTo>
                  <a:pt x="170" y="82"/>
                </a:lnTo>
                <a:lnTo>
                  <a:pt x="164" y="82"/>
                </a:lnTo>
                <a:lnTo>
                  <a:pt x="156" y="84"/>
                </a:lnTo>
                <a:lnTo>
                  <a:pt x="150" y="84"/>
                </a:lnTo>
                <a:lnTo>
                  <a:pt x="143" y="84"/>
                </a:lnTo>
                <a:lnTo>
                  <a:pt x="137" y="84"/>
                </a:lnTo>
                <a:lnTo>
                  <a:pt x="130" y="82"/>
                </a:lnTo>
                <a:lnTo>
                  <a:pt x="122" y="82"/>
                </a:lnTo>
                <a:lnTo>
                  <a:pt x="114" y="78"/>
                </a:lnTo>
                <a:lnTo>
                  <a:pt x="107" y="76"/>
                </a:lnTo>
                <a:lnTo>
                  <a:pt x="101" y="73"/>
                </a:lnTo>
                <a:lnTo>
                  <a:pt x="93" y="69"/>
                </a:lnTo>
                <a:lnTo>
                  <a:pt x="86" y="63"/>
                </a:lnTo>
                <a:lnTo>
                  <a:pt x="78" y="57"/>
                </a:lnTo>
                <a:lnTo>
                  <a:pt x="73" y="50"/>
                </a:lnTo>
                <a:lnTo>
                  <a:pt x="65" y="42"/>
                </a:lnTo>
                <a:lnTo>
                  <a:pt x="59" y="33"/>
                </a:lnTo>
                <a:lnTo>
                  <a:pt x="52" y="23"/>
                </a:lnTo>
                <a:lnTo>
                  <a:pt x="46" y="12"/>
                </a:lnTo>
                <a:lnTo>
                  <a:pt x="42" y="0"/>
                </a:lnTo>
                <a:lnTo>
                  <a:pt x="0" y="52"/>
                </a:lnTo>
                <a:lnTo>
                  <a:pt x="0" y="52"/>
                </a:lnTo>
                <a:close/>
              </a:path>
            </a:pathLst>
          </a:custGeom>
          <a:solidFill>
            <a:srgbClr val="CC80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AutoShape 585"/>
          <xdr:cNvSpPr>
            <a:spLocks/>
          </xdr:cNvSpPr>
        </xdr:nvSpPr>
        <xdr:spPr>
          <a:xfrm rot="1225406">
            <a:off x="3030" y="1619"/>
            <a:ext cx="21" cy="15"/>
          </a:xfrm>
          <a:custGeom>
            <a:pathLst>
              <a:path h="99" w="160">
                <a:moveTo>
                  <a:pt x="0" y="0"/>
                </a:moveTo>
                <a:lnTo>
                  <a:pt x="124" y="13"/>
                </a:lnTo>
                <a:lnTo>
                  <a:pt x="160" y="99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BF66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AutoShape 586"/>
          <xdr:cNvSpPr>
            <a:spLocks/>
          </xdr:cNvSpPr>
        </xdr:nvSpPr>
        <xdr:spPr>
          <a:xfrm rot="1225406">
            <a:off x="3116" y="1534"/>
            <a:ext cx="8" cy="14"/>
          </a:xfrm>
          <a:custGeom>
            <a:pathLst>
              <a:path h="89" w="61">
                <a:moveTo>
                  <a:pt x="44" y="0"/>
                </a:moveTo>
                <a:lnTo>
                  <a:pt x="61" y="89"/>
                </a:lnTo>
                <a:lnTo>
                  <a:pt x="0" y="60"/>
                </a:lnTo>
                <a:lnTo>
                  <a:pt x="44" y="0"/>
                </a:lnTo>
                <a:lnTo>
                  <a:pt x="44" y="0"/>
                </a:lnTo>
                <a:close/>
              </a:path>
            </a:pathLst>
          </a:custGeom>
          <a:solidFill>
            <a:srgbClr val="CC80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AutoShape 587"/>
          <xdr:cNvSpPr>
            <a:spLocks/>
          </xdr:cNvSpPr>
        </xdr:nvSpPr>
        <xdr:spPr>
          <a:xfrm rot="1225406">
            <a:off x="3141" y="1527"/>
            <a:ext cx="13" cy="31"/>
          </a:xfrm>
          <a:custGeom>
            <a:pathLst>
              <a:path h="196" w="95">
                <a:moveTo>
                  <a:pt x="0" y="183"/>
                </a:moveTo>
                <a:lnTo>
                  <a:pt x="0" y="179"/>
                </a:lnTo>
                <a:lnTo>
                  <a:pt x="2" y="177"/>
                </a:lnTo>
                <a:lnTo>
                  <a:pt x="6" y="171"/>
                </a:lnTo>
                <a:lnTo>
                  <a:pt x="10" y="166"/>
                </a:lnTo>
                <a:lnTo>
                  <a:pt x="14" y="158"/>
                </a:lnTo>
                <a:lnTo>
                  <a:pt x="21" y="151"/>
                </a:lnTo>
                <a:lnTo>
                  <a:pt x="29" y="141"/>
                </a:lnTo>
                <a:lnTo>
                  <a:pt x="34" y="132"/>
                </a:lnTo>
                <a:lnTo>
                  <a:pt x="40" y="120"/>
                </a:lnTo>
                <a:lnTo>
                  <a:pt x="46" y="111"/>
                </a:lnTo>
                <a:lnTo>
                  <a:pt x="50" y="99"/>
                </a:lnTo>
                <a:lnTo>
                  <a:pt x="55" y="90"/>
                </a:lnTo>
                <a:lnTo>
                  <a:pt x="59" y="78"/>
                </a:lnTo>
                <a:lnTo>
                  <a:pt x="61" y="71"/>
                </a:lnTo>
                <a:lnTo>
                  <a:pt x="63" y="63"/>
                </a:lnTo>
                <a:lnTo>
                  <a:pt x="63" y="57"/>
                </a:lnTo>
                <a:lnTo>
                  <a:pt x="57" y="46"/>
                </a:lnTo>
                <a:lnTo>
                  <a:pt x="52" y="36"/>
                </a:lnTo>
                <a:lnTo>
                  <a:pt x="44" y="27"/>
                </a:lnTo>
                <a:lnTo>
                  <a:pt x="38" y="21"/>
                </a:lnTo>
                <a:lnTo>
                  <a:pt x="33" y="14"/>
                </a:lnTo>
                <a:lnTo>
                  <a:pt x="29" y="10"/>
                </a:lnTo>
                <a:lnTo>
                  <a:pt x="23" y="6"/>
                </a:lnTo>
                <a:lnTo>
                  <a:pt x="80" y="0"/>
                </a:lnTo>
                <a:lnTo>
                  <a:pt x="95" y="57"/>
                </a:lnTo>
                <a:lnTo>
                  <a:pt x="93" y="59"/>
                </a:lnTo>
                <a:lnTo>
                  <a:pt x="92" y="63"/>
                </a:lnTo>
                <a:lnTo>
                  <a:pt x="88" y="71"/>
                </a:lnTo>
                <a:lnTo>
                  <a:pt x="84" y="80"/>
                </a:lnTo>
                <a:lnTo>
                  <a:pt x="80" y="90"/>
                </a:lnTo>
                <a:lnTo>
                  <a:pt x="78" y="101"/>
                </a:lnTo>
                <a:lnTo>
                  <a:pt x="78" y="107"/>
                </a:lnTo>
                <a:lnTo>
                  <a:pt x="78" y="114"/>
                </a:lnTo>
                <a:lnTo>
                  <a:pt x="78" y="120"/>
                </a:lnTo>
                <a:lnTo>
                  <a:pt x="80" y="128"/>
                </a:lnTo>
                <a:lnTo>
                  <a:pt x="82" y="139"/>
                </a:lnTo>
                <a:lnTo>
                  <a:pt x="84" y="151"/>
                </a:lnTo>
                <a:lnTo>
                  <a:pt x="86" y="162"/>
                </a:lnTo>
                <a:lnTo>
                  <a:pt x="90" y="173"/>
                </a:lnTo>
                <a:lnTo>
                  <a:pt x="92" y="183"/>
                </a:lnTo>
                <a:lnTo>
                  <a:pt x="93" y="189"/>
                </a:lnTo>
                <a:lnTo>
                  <a:pt x="95" y="192"/>
                </a:lnTo>
                <a:lnTo>
                  <a:pt x="95" y="196"/>
                </a:lnTo>
                <a:lnTo>
                  <a:pt x="53" y="177"/>
                </a:lnTo>
                <a:lnTo>
                  <a:pt x="0" y="183"/>
                </a:lnTo>
                <a:lnTo>
                  <a:pt x="0" y="183"/>
                </a:lnTo>
                <a:close/>
              </a:path>
            </a:pathLst>
          </a:custGeom>
          <a:solidFill>
            <a:srgbClr val="CC80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AutoShape 588"/>
          <xdr:cNvSpPr>
            <a:spLocks/>
          </xdr:cNvSpPr>
        </xdr:nvSpPr>
        <xdr:spPr>
          <a:xfrm rot="1225406">
            <a:off x="3162" y="1519"/>
            <a:ext cx="16" cy="15"/>
          </a:xfrm>
          <a:custGeom>
            <a:pathLst>
              <a:path h="91" w="121">
                <a:moveTo>
                  <a:pt x="0" y="74"/>
                </a:moveTo>
                <a:lnTo>
                  <a:pt x="13" y="91"/>
                </a:lnTo>
                <a:lnTo>
                  <a:pt x="40" y="55"/>
                </a:lnTo>
                <a:lnTo>
                  <a:pt x="43" y="76"/>
                </a:lnTo>
                <a:lnTo>
                  <a:pt x="43" y="74"/>
                </a:lnTo>
                <a:lnTo>
                  <a:pt x="49" y="66"/>
                </a:lnTo>
                <a:lnTo>
                  <a:pt x="51" y="59"/>
                </a:lnTo>
                <a:lnTo>
                  <a:pt x="55" y="53"/>
                </a:lnTo>
                <a:lnTo>
                  <a:pt x="61" y="47"/>
                </a:lnTo>
                <a:lnTo>
                  <a:pt x="66" y="42"/>
                </a:lnTo>
                <a:lnTo>
                  <a:pt x="70" y="34"/>
                </a:lnTo>
                <a:lnTo>
                  <a:pt x="76" y="28"/>
                </a:lnTo>
                <a:lnTo>
                  <a:pt x="81" y="21"/>
                </a:lnTo>
                <a:lnTo>
                  <a:pt x="87" y="15"/>
                </a:lnTo>
                <a:lnTo>
                  <a:pt x="93" y="9"/>
                </a:lnTo>
                <a:lnTo>
                  <a:pt x="100" y="7"/>
                </a:lnTo>
                <a:lnTo>
                  <a:pt x="106" y="4"/>
                </a:lnTo>
                <a:lnTo>
                  <a:pt x="114" y="4"/>
                </a:lnTo>
                <a:lnTo>
                  <a:pt x="118" y="2"/>
                </a:lnTo>
                <a:lnTo>
                  <a:pt x="121" y="2"/>
                </a:lnTo>
                <a:lnTo>
                  <a:pt x="119" y="2"/>
                </a:lnTo>
                <a:lnTo>
                  <a:pt x="116" y="0"/>
                </a:lnTo>
                <a:lnTo>
                  <a:pt x="110" y="0"/>
                </a:lnTo>
                <a:lnTo>
                  <a:pt x="104" y="0"/>
                </a:lnTo>
                <a:lnTo>
                  <a:pt x="99" y="0"/>
                </a:lnTo>
                <a:lnTo>
                  <a:pt x="91" y="0"/>
                </a:lnTo>
                <a:lnTo>
                  <a:pt x="81" y="0"/>
                </a:lnTo>
                <a:lnTo>
                  <a:pt x="76" y="0"/>
                </a:lnTo>
                <a:lnTo>
                  <a:pt x="68" y="0"/>
                </a:lnTo>
                <a:lnTo>
                  <a:pt x="59" y="0"/>
                </a:lnTo>
                <a:lnTo>
                  <a:pt x="55" y="2"/>
                </a:lnTo>
                <a:lnTo>
                  <a:pt x="0" y="74"/>
                </a:lnTo>
                <a:lnTo>
                  <a:pt x="0" y="74"/>
                </a:lnTo>
                <a:close/>
              </a:path>
            </a:pathLst>
          </a:custGeom>
          <a:solidFill>
            <a:srgbClr val="C2997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AutoShape 589"/>
          <xdr:cNvSpPr>
            <a:spLocks/>
          </xdr:cNvSpPr>
        </xdr:nvSpPr>
        <xdr:spPr>
          <a:xfrm rot="1225406">
            <a:off x="3170" y="1531"/>
            <a:ext cx="26" cy="19"/>
          </a:xfrm>
          <a:custGeom>
            <a:pathLst>
              <a:path h="118" w="194">
                <a:moveTo>
                  <a:pt x="0" y="36"/>
                </a:moveTo>
                <a:lnTo>
                  <a:pt x="2" y="34"/>
                </a:lnTo>
                <a:lnTo>
                  <a:pt x="7" y="30"/>
                </a:lnTo>
                <a:lnTo>
                  <a:pt x="13" y="23"/>
                </a:lnTo>
                <a:lnTo>
                  <a:pt x="25" y="17"/>
                </a:lnTo>
                <a:lnTo>
                  <a:pt x="34" y="7"/>
                </a:lnTo>
                <a:lnTo>
                  <a:pt x="44" y="2"/>
                </a:lnTo>
                <a:lnTo>
                  <a:pt x="51" y="0"/>
                </a:lnTo>
                <a:lnTo>
                  <a:pt x="59" y="0"/>
                </a:lnTo>
                <a:lnTo>
                  <a:pt x="66" y="0"/>
                </a:lnTo>
                <a:lnTo>
                  <a:pt x="78" y="2"/>
                </a:lnTo>
                <a:lnTo>
                  <a:pt x="83" y="6"/>
                </a:lnTo>
                <a:lnTo>
                  <a:pt x="91" y="7"/>
                </a:lnTo>
                <a:lnTo>
                  <a:pt x="99" y="9"/>
                </a:lnTo>
                <a:lnTo>
                  <a:pt x="106" y="13"/>
                </a:lnTo>
                <a:lnTo>
                  <a:pt x="112" y="15"/>
                </a:lnTo>
                <a:lnTo>
                  <a:pt x="120" y="17"/>
                </a:lnTo>
                <a:lnTo>
                  <a:pt x="125" y="19"/>
                </a:lnTo>
                <a:lnTo>
                  <a:pt x="131" y="23"/>
                </a:lnTo>
                <a:lnTo>
                  <a:pt x="141" y="25"/>
                </a:lnTo>
                <a:lnTo>
                  <a:pt x="144" y="26"/>
                </a:lnTo>
                <a:lnTo>
                  <a:pt x="188" y="38"/>
                </a:lnTo>
                <a:lnTo>
                  <a:pt x="194" y="93"/>
                </a:lnTo>
                <a:lnTo>
                  <a:pt x="156" y="118"/>
                </a:lnTo>
                <a:lnTo>
                  <a:pt x="76" y="66"/>
                </a:lnTo>
                <a:lnTo>
                  <a:pt x="0" y="101"/>
                </a:lnTo>
                <a:lnTo>
                  <a:pt x="0" y="36"/>
                </a:lnTo>
                <a:lnTo>
                  <a:pt x="0" y="36"/>
                </a:lnTo>
                <a:close/>
              </a:path>
            </a:pathLst>
          </a:custGeom>
          <a:solidFill>
            <a:srgbClr val="CC80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AutoShape 590"/>
          <xdr:cNvSpPr>
            <a:spLocks/>
          </xdr:cNvSpPr>
        </xdr:nvSpPr>
        <xdr:spPr>
          <a:xfrm rot="1225406">
            <a:off x="3168" y="1542"/>
            <a:ext cx="12" cy="19"/>
          </a:xfrm>
          <a:custGeom>
            <a:pathLst>
              <a:path h="120" w="91">
                <a:moveTo>
                  <a:pt x="0" y="19"/>
                </a:moveTo>
                <a:lnTo>
                  <a:pt x="57" y="0"/>
                </a:lnTo>
                <a:lnTo>
                  <a:pt x="91" y="31"/>
                </a:lnTo>
                <a:lnTo>
                  <a:pt x="76" y="80"/>
                </a:lnTo>
                <a:lnTo>
                  <a:pt x="44" y="120"/>
                </a:lnTo>
                <a:lnTo>
                  <a:pt x="40" y="44"/>
                </a:lnTo>
                <a:lnTo>
                  <a:pt x="0" y="19"/>
                </a:lnTo>
                <a:lnTo>
                  <a:pt x="0" y="19"/>
                </a:lnTo>
                <a:close/>
              </a:path>
            </a:pathLst>
          </a:custGeom>
          <a:solidFill>
            <a:srgbClr val="CC80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AutoShape 591"/>
          <xdr:cNvSpPr>
            <a:spLocks/>
          </xdr:cNvSpPr>
        </xdr:nvSpPr>
        <xdr:spPr>
          <a:xfrm rot="1225406">
            <a:off x="3174" y="1550"/>
            <a:ext cx="23" cy="20"/>
          </a:xfrm>
          <a:custGeom>
            <a:pathLst>
              <a:path h="126" w="173">
                <a:moveTo>
                  <a:pt x="0" y="99"/>
                </a:moveTo>
                <a:lnTo>
                  <a:pt x="37" y="73"/>
                </a:lnTo>
                <a:lnTo>
                  <a:pt x="42" y="14"/>
                </a:lnTo>
                <a:lnTo>
                  <a:pt x="80" y="19"/>
                </a:lnTo>
                <a:lnTo>
                  <a:pt x="111" y="0"/>
                </a:lnTo>
                <a:lnTo>
                  <a:pt x="139" y="23"/>
                </a:lnTo>
                <a:lnTo>
                  <a:pt x="173" y="95"/>
                </a:lnTo>
                <a:lnTo>
                  <a:pt x="126" y="126"/>
                </a:lnTo>
                <a:lnTo>
                  <a:pt x="44" y="112"/>
                </a:lnTo>
                <a:lnTo>
                  <a:pt x="10" y="120"/>
                </a:lnTo>
                <a:lnTo>
                  <a:pt x="0" y="99"/>
                </a:lnTo>
                <a:lnTo>
                  <a:pt x="0" y="99"/>
                </a:lnTo>
                <a:close/>
              </a:path>
            </a:pathLst>
          </a:custGeom>
          <a:solidFill>
            <a:srgbClr val="CC80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AutoShape 592"/>
          <xdr:cNvSpPr>
            <a:spLocks/>
          </xdr:cNvSpPr>
        </xdr:nvSpPr>
        <xdr:spPr>
          <a:xfrm rot="1225406">
            <a:off x="3221" y="1612"/>
            <a:ext cx="24" cy="33"/>
          </a:xfrm>
          <a:custGeom>
            <a:pathLst>
              <a:path h="211" w="179">
                <a:moveTo>
                  <a:pt x="118" y="211"/>
                </a:moveTo>
                <a:lnTo>
                  <a:pt x="128" y="123"/>
                </a:lnTo>
                <a:lnTo>
                  <a:pt x="179" y="34"/>
                </a:lnTo>
                <a:lnTo>
                  <a:pt x="118" y="0"/>
                </a:lnTo>
                <a:lnTo>
                  <a:pt x="35" y="19"/>
                </a:lnTo>
                <a:lnTo>
                  <a:pt x="0" y="106"/>
                </a:lnTo>
                <a:lnTo>
                  <a:pt x="52" y="192"/>
                </a:lnTo>
                <a:lnTo>
                  <a:pt x="118" y="211"/>
                </a:lnTo>
                <a:lnTo>
                  <a:pt x="118" y="211"/>
                </a:lnTo>
                <a:close/>
              </a:path>
            </a:pathLst>
          </a:custGeom>
          <a:solidFill>
            <a:srgbClr val="CC80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AutoShape 593"/>
          <xdr:cNvSpPr>
            <a:spLocks/>
          </xdr:cNvSpPr>
        </xdr:nvSpPr>
        <xdr:spPr>
          <a:xfrm rot="1225406">
            <a:off x="3249" y="1615"/>
            <a:ext cx="51" cy="45"/>
          </a:xfrm>
          <a:custGeom>
            <a:pathLst>
              <a:path h="289" w="390">
                <a:moveTo>
                  <a:pt x="16" y="289"/>
                </a:moveTo>
                <a:lnTo>
                  <a:pt x="0" y="203"/>
                </a:lnTo>
                <a:lnTo>
                  <a:pt x="23" y="119"/>
                </a:lnTo>
                <a:lnTo>
                  <a:pt x="27" y="117"/>
                </a:lnTo>
                <a:lnTo>
                  <a:pt x="36" y="114"/>
                </a:lnTo>
                <a:lnTo>
                  <a:pt x="44" y="110"/>
                </a:lnTo>
                <a:lnTo>
                  <a:pt x="52" y="106"/>
                </a:lnTo>
                <a:lnTo>
                  <a:pt x="59" y="102"/>
                </a:lnTo>
                <a:lnTo>
                  <a:pt x="69" y="98"/>
                </a:lnTo>
                <a:lnTo>
                  <a:pt x="76" y="93"/>
                </a:lnTo>
                <a:lnTo>
                  <a:pt x="84" y="87"/>
                </a:lnTo>
                <a:lnTo>
                  <a:pt x="92" y="79"/>
                </a:lnTo>
                <a:lnTo>
                  <a:pt x="97" y="74"/>
                </a:lnTo>
                <a:lnTo>
                  <a:pt x="103" y="66"/>
                </a:lnTo>
                <a:lnTo>
                  <a:pt x="107" y="59"/>
                </a:lnTo>
                <a:lnTo>
                  <a:pt x="109" y="51"/>
                </a:lnTo>
                <a:lnTo>
                  <a:pt x="109" y="45"/>
                </a:lnTo>
                <a:lnTo>
                  <a:pt x="202" y="0"/>
                </a:lnTo>
                <a:lnTo>
                  <a:pt x="280" y="26"/>
                </a:lnTo>
                <a:lnTo>
                  <a:pt x="276" y="97"/>
                </a:lnTo>
                <a:lnTo>
                  <a:pt x="346" y="100"/>
                </a:lnTo>
                <a:lnTo>
                  <a:pt x="390" y="148"/>
                </a:lnTo>
                <a:lnTo>
                  <a:pt x="304" y="190"/>
                </a:lnTo>
                <a:lnTo>
                  <a:pt x="151" y="135"/>
                </a:lnTo>
                <a:lnTo>
                  <a:pt x="132" y="214"/>
                </a:lnTo>
                <a:lnTo>
                  <a:pt x="16" y="289"/>
                </a:lnTo>
                <a:lnTo>
                  <a:pt x="16" y="289"/>
                </a:lnTo>
                <a:close/>
              </a:path>
            </a:pathLst>
          </a:custGeom>
          <a:solidFill>
            <a:srgbClr val="CC80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AutoShape 594"/>
          <xdr:cNvSpPr>
            <a:spLocks/>
          </xdr:cNvSpPr>
        </xdr:nvSpPr>
        <xdr:spPr>
          <a:xfrm rot="1225406">
            <a:off x="3301" y="1633"/>
            <a:ext cx="22" cy="31"/>
          </a:xfrm>
          <a:custGeom>
            <a:pathLst>
              <a:path h="196" w="163">
                <a:moveTo>
                  <a:pt x="28" y="82"/>
                </a:moveTo>
                <a:lnTo>
                  <a:pt x="0" y="139"/>
                </a:lnTo>
                <a:lnTo>
                  <a:pt x="51" y="196"/>
                </a:lnTo>
                <a:lnTo>
                  <a:pt x="157" y="169"/>
                </a:lnTo>
                <a:lnTo>
                  <a:pt x="157" y="165"/>
                </a:lnTo>
                <a:lnTo>
                  <a:pt x="157" y="163"/>
                </a:lnTo>
                <a:lnTo>
                  <a:pt x="159" y="158"/>
                </a:lnTo>
                <a:lnTo>
                  <a:pt x="159" y="150"/>
                </a:lnTo>
                <a:lnTo>
                  <a:pt x="161" y="141"/>
                </a:lnTo>
                <a:lnTo>
                  <a:pt x="161" y="131"/>
                </a:lnTo>
                <a:lnTo>
                  <a:pt x="161" y="118"/>
                </a:lnTo>
                <a:lnTo>
                  <a:pt x="163" y="108"/>
                </a:lnTo>
                <a:lnTo>
                  <a:pt x="161" y="101"/>
                </a:lnTo>
                <a:lnTo>
                  <a:pt x="161" y="93"/>
                </a:lnTo>
                <a:lnTo>
                  <a:pt x="159" y="87"/>
                </a:lnTo>
                <a:lnTo>
                  <a:pt x="159" y="80"/>
                </a:lnTo>
                <a:lnTo>
                  <a:pt x="157" y="72"/>
                </a:lnTo>
                <a:lnTo>
                  <a:pt x="155" y="66"/>
                </a:lnTo>
                <a:lnTo>
                  <a:pt x="154" y="59"/>
                </a:lnTo>
                <a:lnTo>
                  <a:pt x="152" y="51"/>
                </a:lnTo>
                <a:lnTo>
                  <a:pt x="148" y="44"/>
                </a:lnTo>
                <a:lnTo>
                  <a:pt x="146" y="38"/>
                </a:lnTo>
                <a:lnTo>
                  <a:pt x="140" y="30"/>
                </a:lnTo>
                <a:lnTo>
                  <a:pt x="136" y="25"/>
                </a:lnTo>
                <a:lnTo>
                  <a:pt x="131" y="17"/>
                </a:lnTo>
                <a:lnTo>
                  <a:pt x="127" y="9"/>
                </a:lnTo>
                <a:lnTo>
                  <a:pt x="121" y="4"/>
                </a:lnTo>
                <a:lnTo>
                  <a:pt x="117" y="0"/>
                </a:lnTo>
                <a:lnTo>
                  <a:pt x="93" y="116"/>
                </a:lnTo>
                <a:lnTo>
                  <a:pt x="28" y="82"/>
                </a:lnTo>
                <a:lnTo>
                  <a:pt x="28" y="82"/>
                </a:lnTo>
                <a:close/>
              </a:path>
            </a:pathLst>
          </a:custGeom>
          <a:solidFill>
            <a:srgbClr val="CC80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AutoShape 595"/>
          <xdr:cNvSpPr>
            <a:spLocks/>
          </xdr:cNvSpPr>
        </xdr:nvSpPr>
        <xdr:spPr>
          <a:xfrm rot="1225406">
            <a:off x="3251" y="1641"/>
            <a:ext cx="37" cy="27"/>
          </a:xfrm>
          <a:custGeom>
            <a:pathLst>
              <a:path h="175" w="285">
                <a:moveTo>
                  <a:pt x="89" y="0"/>
                </a:moveTo>
                <a:lnTo>
                  <a:pt x="83" y="74"/>
                </a:lnTo>
                <a:lnTo>
                  <a:pt x="0" y="95"/>
                </a:lnTo>
                <a:lnTo>
                  <a:pt x="61" y="169"/>
                </a:lnTo>
                <a:lnTo>
                  <a:pt x="192" y="175"/>
                </a:lnTo>
                <a:lnTo>
                  <a:pt x="218" y="123"/>
                </a:lnTo>
                <a:lnTo>
                  <a:pt x="285" y="99"/>
                </a:lnTo>
                <a:lnTo>
                  <a:pt x="285" y="19"/>
                </a:lnTo>
                <a:lnTo>
                  <a:pt x="228" y="38"/>
                </a:lnTo>
                <a:lnTo>
                  <a:pt x="89" y="0"/>
                </a:lnTo>
                <a:lnTo>
                  <a:pt x="89" y="0"/>
                </a:lnTo>
                <a:close/>
              </a:path>
            </a:pathLst>
          </a:custGeom>
          <a:solidFill>
            <a:srgbClr val="CC80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AutoShape 596"/>
          <xdr:cNvSpPr>
            <a:spLocks/>
          </xdr:cNvSpPr>
        </xdr:nvSpPr>
        <xdr:spPr>
          <a:xfrm rot="1225406">
            <a:off x="3284" y="1659"/>
            <a:ext cx="37" cy="23"/>
          </a:xfrm>
          <a:custGeom>
            <a:pathLst>
              <a:path h="148" w="285">
                <a:moveTo>
                  <a:pt x="48" y="0"/>
                </a:moveTo>
                <a:lnTo>
                  <a:pt x="48" y="84"/>
                </a:lnTo>
                <a:lnTo>
                  <a:pt x="0" y="148"/>
                </a:lnTo>
                <a:lnTo>
                  <a:pt x="103" y="133"/>
                </a:lnTo>
                <a:lnTo>
                  <a:pt x="266" y="88"/>
                </a:lnTo>
                <a:lnTo>
                  <a:pt x="285" y="0"/>
                </a:lnTo>
                <a:lnTo>
                  <a:pt x="137" y="40"/>
                </a:lnTo>
                <a:lnTo>
                  <a:pt x="48" y="0"/>
                </a:lnTo>
                <a:lnTo>
                  <a:pt x="48" y="0"/>
                </a:lnTo>
                <a:close/>
              </a:path>
            </a:pathLst>
          </a:custGeom>
          <a:solidFill>
            <a:srgbClr val="CC80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AutoShape 597"/>
          <xdr:cNvSpPr>
            <a:spLocks/>
          </xdr:cNvSpPr>
        </xdr:nvSpPr>
        <xdr:spPr>
          <a:xfrm rot="1225406">
            <a:off x="3012" y="1657"/>
            <a:ext cx="37" cy="97"/>
          </a:xfrm>
          <a:custGeom>
            <a:pathLst>
              <a:path h="618" w="285">
                <a:moveTo>
                  <a:pt x="187" y="0"/>
                </a:moveTo>
                <a:lnTo>
                  <a:pt x="158" y="131"/>
                </a:lnTo>
                <a:lnTo>
                  <a:pt x="251" y="336"/>
                </a:lnTo>
                <a:lnTo>
                  <a:pt x="122" y="272"/>
                </a:lnTo>
                <a:lnTo>
                  <a:pt x="0" y="618"/>
                </a:lnTo>
                <a:lnTo>
                  <a:pt x="56" y="561"/>
                </a:lnTo>
                <a:lnTo>
                  <a:pt x="97" y="593"/>
                </a:lnTo>
                <a:lnTo>
                  <a:pt x="122" y="492"/>
                </a:lnTo>
                <a:lnTo>
                  <a:pt x="164" y="519"/>
                </a:lnTo>
                <a:lnTo>
                  <a:pt x="173" y="422"/>
                </a:lnTo>
                <a:lnTo>
                  <a:pt x="247" y="441"/>
                </a:lnTo>
                <a:lnTo>
                  <a:pt x="285" y="285"/>
                </a:lnTo>
                <a:lnTo>
                  <a:pt x="187" y="0"/>
                </a:lnTo>
                <a:lnTo>
                  <a:pt x="187" y="0"/>
                </a:lnTo>
                <a:close/>
              </a:path>
            </a:pathLst>
          </a:custGeom>
          <a:solidFill>
            <a:srgbClr val="A6E8A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AutoShape 598"/>
          <xdr:cNvSpPr>
            <a:spLocks/>
          </xdr:cNvSpPr>
        </xdr:nvSpPr>
        <xdr:spPr>
          <a:xfrm rot="1225406">
            <a:off x="3014" y="1647"/>
            <a:ext cx="28" cy="33"/>
          </a:xfrm>
          <a:custGeom>
            <a:pathLst>
              <a:path h="215" w="211">
                <a:moveTo>
                  <a:pt x="211" y="0"/>
                </a:moveTo>
                <a:lnTo>
                  <a:pt x="150" y="211"/>
                </a:lnTo>
                <a:lnTo>
                  <a:pt x="55" y="215"/>
                </a:lnTo>
                <a:lnTo>
                  <a:pt x="0" y="169"/>
                </a:lnTo>
                <a:lnTo>
                  <a:pt x="4" y="165"/>
                </a:lnTo>
                <a:lnTo>
                  <a:pt x="13" y="160"/>
                </a:lnTo>
                <a:lnTo>
                  <a:pt x="19" y="154"/>
                </a:lnTo>
                <a:lnTo>
                  <a:pt x="29" y="148"/>
                </a:lnTo>
                <a:lnTo>
                  <a:pt x="36" y="142"/>
                </a:lnTo>
                <a:lnTo>
                  <a:pt x="46" y="137"/>
                </a:lnTo>
                <a:lnTo>
                  <a:pt x="53" y="131"/>
                </a:lnTo>
                <a:lnTo>
                  <a:pt x="65" y="123"/>
                </a:lnTo>
                <a:lnTo>
                  <a:pt x="72" y="118"/>
                </a:lnTo>
                <a:lnTo>
                  <a:pt x="82" y="110"/>
                </a:lnTo>
                <a:lnTo>
                  <a:pt x="89" y="103"/>
                </a:lnTo>
                <a:lnTo>
                  <a:pt x="99" y="97"/>
                </a:lnTo>
                <a:lnTo>
                  <a:pt x="106" y="93"/>
                </a:lnTo>
                <a:lnTo>
                  <a:pt x="112" y="89"/>
                </a:lnTo>
                <a:lnTo>
                  <a:pt x="116" y="84"/>
                </a:lnTo>
                <a:lnTo>
                  <a:pt x="124" y="78"/>
                </a:lnTo>
                <a:lnTo>
                  <a:pt x="131" y="70"/>
                </a:lnTo>
                <a:lnTo>
                  <a:pt x="139" y="65"/>
                </a:lnTo>
                <a:lnTo>
                  <a:pt x="146" y="57"/>
                </a:lnTo>
                <a:lnTo>
                  <a:pt x="156" y="49"/>
                </a:lnTo>
                <a:lnTo>
                  <a:pt x="164" y="42"/>
                </a:lnTo>
                <a:lnTo>
                  <a:pt x="173" y="36"/>
                </a:lnTo>
                <a:lnTo>
                  <a:pt x="179" y="28"/>
                </a:lnTo>
                <a:lnTo>
                  <a:pt x="186" y="21"/>
                </a:lnTo>
                <a:lnTo>
                  <a:pt x="192" y="15"/>
                </a:lnTo>
                <a:lnTo>
                  <a:pt x="200" y="11"/>
                </a:lnTo>
                <a:lnTo>
                  <a:pt x="209" y="4"/>
                </a:lnTo>
                <a:lnTo>
                  <a:pt x="211" y="0"/>
                </a:lnTo>
                <a:lnTo>
                  <a:pt x="211" y="0"/>
                </a:lnTo>
                <a:close/>
              </a:path>
            </a:pathLst>
          </a:custGeom>
          <a:solidFill>
            <a:srgbClr val="A6E8A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AutoShape 599"/>
          <xdr:cNvSpPr>
            <a:spLocks/>
          </xdr:cNvSpPr>
        </xdr:nvSpPr>
        <xdr:spPr>
          <a:xfrm rot="1225406">
            <a:off x="3015" y="1686"/>
            <a:ext cx="6" cy="21"/>
          </a:xfrm>
          <a:custGeom>
            <a:pathLst>
              <a:path h="136" w="42">
                <a:moveTo>
                  <a:pt x="0" y="9"/>
                </a:moveTo>
                <a:lnTo>
                  <a:pt x="42" y="0"/>
                </a:lnTo>
                <a:lnTo>
                  <a:pt x="19" y="136"/>
                </a:lnTo>
                <a:lnTo>
                  <a:pt x="0" y="9"/>
                </a:lnTo>
                <a:lnTo>
                  <a:pt x="0" y="9"/>
                </a:lnTo>
                <a:close/>
              </a:path>
            </a:pathLst>
          </a:custGeom>
          <a:solidFill>
            <a:srgbClr val="A6E8A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AutoShape 600"/>
          <xdr:cNvSpPr>
            <a:spLocks/>
          </xdr:cNvSpPr>
        </xdr:nvSpPr>
        <xdr:spPr>
          <a:xfrm rot="1225406">
            <a:off x="3337" y="1554"/>
            <a:ext cx="40" cy="26"/>
          </a:xfrm>
          <a:custGeom>
            <a:pathLst>
              <a:path h="171" w="304">
                <a:moveTo>
                  <a:pt x="0" y="171"/>
                </a:moveTo>
                <a:lnTo>
                  <a:pt x="15" y="160"/>
                </a:lnTo>
                <a:lnTo>
                  <a:pt x="25" y="154"/>
                </a:lnTo>
                <a:lnTo>
                  <a:pt x="34" y="148"/>
                </a:lnTo>
                <a:lnTo>
                  <a:pt x="44" y="141"/>
                </a:lnTo>
                <a:lnTo>
                  <a:pt x="55" y="133"/>
                </a:lnTo>
                <a:lnTo>
                  <a:pt x="66" y="124"/>
                </a:lnTo>
                <a:lnTo>
                  <a:pt x="78" y="118"/>
                </a:lnTo>
                <a:lnTo>
                  <a:pt x="87" y="110"/>
                </a:lnTo>
                <a:lnTo>
                  <a:pt x="99" y="105"/>
                </a:lnTo>
                <a:lnTo>
                  <a:pt x="108" y="97"/>
                </a:lnTo>
                <a:lnTo>
                  <a:pt x="116" y="93"/>
                </a:lnTo>
                <a:lnTo>
                  <a:pt x="123" y="91"/>
                </a:lnTo>
                <a:lnTo>
                  <a:pt x="131" y="91"/>
                </a:lnTo>
                <a:lnTo>
                  <a:pt x="137" y="88"/>
                </a:lnTo>
                <a:lnTo>
                  <a:pt x="146" y="88"/>
                </a:lnTo>
                <a:lnTo>
                  <a:pt x="150" y="86"/>
                </a:lnTo>
                <a:lnTo>
                  <a:pt x="154" y="86"/>
                </a:lnTo>
                <a:lnTo>
                  <a:pt x="161" y="84"/>
                </a:lnTo>
                <a:lnTo>
                  <a:pt x="169" y="84"/>
                </a:lnTo>
                <a:lnTo>
                  <a:pt x="175" y="82"/>
                </a:lnTo>
                <a:lnTo>
                  <a:pt x="182" y="82"/>
                </a:lnTo>
                <a:lnTo>
                  <a:pt x="188" y="80"/>
                </a:lnTo>
                <a:lnTo>
                  <a:pt x="196" y="80"/>
                </a:lnTo>
                <a:lnTo>
                  <a:pt x="203" y="80"/>
                </a:lnTo>
                <a:lnTo>
                  <a:pt x="211" y="78"/>
                </a:lnTo>
                <a:lnTo>
                  <a:pt x="219" y="76"/>
                </a:lnTo>
                <a:lnTo>
                  <a:pt x="226" y="76"/>
                </a:lnTo>
                <a:lnTo>
                  <a:pt x="234" y="74"/>
                </a:lnTo>
                <a:lnTo>
                  <a:pt x="241" y="74"/>
                </a:lnTo>
                <a:lnTo>
                  <a:pt x="247" y="72"/>
                </a:lnTo>
                <a:lnTo>
                  <a:pt x="255" y="72"/>
                </a:lnTo>
                <a:lnTo>
                  <a:pt x="260" y="70"/>
                </a:lnTo>
                <a:lnTo>
                  <a:pt x="268" y="70"/>
                </a:lnTo>
                <a:lnTo>
                  <a:pt x="274" y="69"/>
                </a:lnTo>
                <a:lnTo>
                  <a:pt x="279" y="69"/>
                </a:lnTo>
                <a:lnTo>
                  <a:pt x="289" y="69"/>
                </a:lnTo>
                <a:lnTo>
                  <a:pt x="296" y="67"/>
                </a:lnTo>
                <a:lnTo>
                  <a:pt x="302" y="67"/>
                </a:lnTo>
                <a:lnTo>
                  <a:pt x="304" y="67"/>
                </a:lnTo>
                <a:lnTo>
                  <a:pt x="257" y="34"/>
                </a:lnTo>
                <a:lnTo>
                  <a:pt x="276" y="0"/>
                </a:lnTo>
                <a:lnTo>
                  <a:pt x="118" y="57"/>
                </a:lnTo>
                <a:lnTo>
                  <a:pt x="104" y="29"/>
                </a:lnTo>
                <a:lnTo>
                  <a:pt x="38" y="105"/>
                </a:lnTo>
                <a:lnTo>
                  <a:pt x="15" y="67"/>
                </a:lnTo>
                <a:lnTo>
                  <a:pt x="0" y="171"/>
                </a:lnTo>
                <a:lnTo>
                  <a:pt x="0" y="171"/>
                </a:lnTo>
                <a:close/>
              </a:path>
            </a:pathLst>
          </a:custGeom>
          <a:solidFill>
            <a:srgbClr val="A6E8A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AutoShape 601"/>
          <xdr:cNvSpPr>
            <a:spLocks/>
          </xdr:cNvSpPr>
        </xdr:nvSpPr>
        <xdr:spPr>
          <a:xfrm rot="1225406">
            <a:off x="3341" y="1572"/>
            <a:ext cx="26" cy="17"/>
          </a:xfrm>
          <a:custGeom>
            <a:pathLst>
              <a:path h="106" w="201">
                <a:moveTo>
                  <a:pt x="0" y="70"/>
                </a:moveTo>
                <a:lnTo>
                  <a:pt x="57" y="42"/>
                </a:lnTo>
                <a:lnTo>
                  <a:pt x="163" y="0"/>
                </a:lnTo>
                <a:lnTo>
                  <a:pt x="201" y="36"/>
                </a:lnTo>
                <a:lnTo>
                  <a:pt x="80" y="55"/>
                </a:lnTo>
                <a:lnTo>
                  <a:pt x="118" y="84"/>
                </a:lnTo>
                <a:lnTo>
                  <a:pt x="83" y="106"/>
                </a:lnTo>
                <a:lnTo>
                  <a:pt x="51" y="76"/>
                </a:lnTo>
                <a:lnTo>
                  <a:pt x="0" y="70"/>
                </a:lnTo>
                <a:lnTo>
                  <a:pt x="0" y="70"/>
                </a:lnTo>
                <a:close/>
              </a:path>
            </a:pathLst>
          </a:custGeom>
          <a:solidFill>
            <a:srgbClr val="A6E8A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AutoShape 602"/>
          <xdr:cNvSpPr>
            <a:spLocks/>
          </xdr:cNvSpPr>
        </xdr:nvSpPr>
        <xdr:spPr>
          <a:xfrm rot="1225406">
            <a:off x="3187" y="1658"/>
            <a:ext cx="42" cy="31"/>
          </a:xfrm>
          <a:custGeom>
            <a:pathLst>
              <a:path h="203" w="325">
                <a:moveTo>
                  <a:pt x="316" y="26"/>
                </a:moveTo>
                <a:lnTo>
                  <a:pt x="120" y="64"/>
                </a:lnTo>
                <a:lnTo>
                  <a:pt x="0" y="0"/>
                </a:lnTo>
                <a:lnTo>
                  <a:pt x="139" y="148"/>
                </a:lnTo>
                <a:lnTo>
                  <a:pt x="251" y="203"/>
                </a:lnTo>
                <a:lnTo>
                  <a:pt x="325" y="148"/>
                </a:lnTo>
                <a:lnTo>
                  <a:pt x="196" y="129"/>
                </a:lnTo>
                <a:lnTo>
                  <a:pt x="316" y="26"/>
                </a:lnTo>
                <a:lnTo>
                  <a:pt x="316" y="26"/>
                </a:lnTo>
                <a:close/>
              </a:path>
            </a:pathLst>
          </a:custGeom>
          <a:solidFill>
            <a:srgbClr val="7D4D1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AutoShape 603"/>
          <xdr:cNvSpPr>
            <a:spLocks/>
          </xdr:cNvSpPr>
        </xdr:nvSpPr>
        <xdr:spPr>
          <a:xfrm rot="1225406">
            <a:off x="2895" y="1669"/>
            <a:ext cx="19" cy="25"/>
          </a:xfrm>
          <a:custGeom>
            <a:pathLst>
              <a:path h="165" w="142">
                <a:moveTo>
                  <a:pt x="0" y="34"/>
                </a:moveTo>
                <a:lnTo>
                  <a:pt x="4" y="30"/>
                </a:lnTo>
                <a:lnTo>
                  <a:pt x="15" y="23"/>
                </a:lnTo>
                <a:lnTo>
                  <a:pt x="21" y="19"/>
                </a:lnTo>
                <a:lnTo>
                  <a:pt x="28" y="15"/>
                </a:lnTo>
                <a:lnTo>
                  <a:pt x="38" y="11"/>
                </a:lnTo>
                <a:lnTo>
                  <a:pt x="47" y="8"/>
                </a:lnTo>
                <a:lnTo>
                  <a:pt x="57" y="4"/>
                </a:lnTo>
                <a:lnTo>
                  <a:pt x="66" y="2"/>
                </a:lnTo>
                <a:lnTo>
                  <a:pt x="74" y="0"/>
                </a:lnTo>
                <a:lnTo>
                  <a:pt x="83" y="2"/>
                </a:lnTo>
                <a:lnTo>
                  <a:pt x="89" y="4"/>
                </a:lnTo>
                <a:lnTo>
                  <a:pt x="95" y="10"/>
                </a:lnTo>
                <a:lnTo>
                  <a:pt x="101" y="15"/>
                </a:lnTo>
                <a:lnTo>
                  <a:pt x="104" y="25"/>
                </a:lnTo>
                <a:lnTo>
                  <a:pt x="104" y="36"/>
                </a:lnTo>
                <a:lnTo>
                  <a:pt x="106" y="46"/>
                </a:lnTo>
                <a:lnTo>
                  <a:pt x="108" y="57"/>
                </a:lnTo>
                <a:lnTo>
                  <a:pt x="112" y="70"/>
                </a:lnTo>
                <a:lnTo>
                  <a:pt x="116" y="82"/>
                </a:lnTo>
                <a:lnTo>
                  <a:pt x="120" y="91"/>
                </a:lnTo>
                <a:lnTo>
                  <a:pt x="121" y="105"/>
                </a:lnTo>
                <a:lnTo>
                  <a:pt x="125" y="114"/>
                </a:lnTo>
                <a:lnTo>
                  <a:pt x="127" y="124"/>
                </a:lnTo>
                <a:lnTo>
                  <a:pt x="131" y="135"/>
                </a:lnTo>
                <a:lnTo>
                  <a:pt x="133" y="143"/>
                </a:lnTo>
                <a:lnTo>
                  <a:pt x="137" y="150"/>
                </a:lnTo>
                <a:lnTo>
                  <a:pt x="137" y="156"/>
                </a:lnTo>
                <a:lnTo>
                  <a:pt x="139" y="160"/>
                </a:lnTo>
                <a:lnTo>
                  <a:pt x="140" y="162"/>
                </a:lnTo>
                <a:lnTo>
                  <a:pt x="142" y="165"/>
                </a:lnTo>
                <a:lnTo>
                  <a:pt x="66" y="82"/>
                </a:lnTo>
                <a:lnTo>
                  <a:pt x="0" y="34"/>
                </a:lnTo>
                <a:lnTo>
                  <a:pt x="0" y="34"/>
                </a:lnTo>
                <a:close/>
              </a:path>
            </a:pathLst>
          </a:custGeom>
          <a:solidFill>
            <a:srgbClr val="7D4D1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AutoShape 604"/>
          <xdr:cNvSpPr>
            <a:spLocks/>
          </xdr:cNvSpPr>
        </xdr:nvSpPr>
        <xdr:spPr>
          <a:xfrm rot="1225406">
            <a:off x="3131" y="1564"/>
            <a:ext cx="28" cy="27"/>
          </a:xfrm>
          <a:custGeom>
            <a:pathLst>
              <a:path h="179" w="214">
                <a:moveTo>
                  <a:pt x="9" y="179"/>
                </a:moveTo>
                <a:lnTo>
                  <a:pt x="0" y="77"/>
                </a:lnTo>
                <a:lnTo>
                  <a:pt x="47" y="21"/>
                </a:lnTo>
                <a:lnTo>
                  <a:pt x="66" y="105"/>
                </a:lnTo>
                <a:lnTo>
                  <a:pt x="214" y="0"/>
                </a:lnTo>
                <a:lnTo>
                  <a:pt x="205" y="179"/>
                </a:lnTo>
                <a:lnTo>
                  <a:pt x="142" y="132"/>
                </a:lnTo>
                <a:lnTo>
                  <a:pt x="9" y="179"/>
                </a:lnTo>
                <a:lnTo>
                  <a:pt x="9" y="179"/>
                </a:lnTo>
                <a:close/>
              </a:path>
            </a:pathLst>
          </a:custGeom>
          <a:solidFill>
            <a:srgbClr val="85D18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AutoShape 605"/>
          <xdr:cNvSpPr>
            <a:spLocks/>
          </xdr:cNvSpPr>
        </xdr:nvSpPr>
        <xdr:spPr>
          <a:xfrm rot="1225406">
            <a:off x="3166" y="1578"/>
            <a:ext cx="22" cy="19"/>
          </a:xfrm>
          <a:custGeom>
            <a:pathLst>
              <a:path h="122" w="167">
                <a:moveTo>
                  <a:pt x="19" y="18"/>
                </a:moveTo>
                <a:lnTo>
                  <a:pt x="0" y="122"/>
                </a:lnTo>
                <a:lnTo>
                  <a:pt x="167" y="0"/>
                </a:lnTo>
                <a:lnTo>
                  <a:pt x="19" y="18"/>
                </a:lnTo>
                <a:lnTo>
                  <a:pt x="19" y="18"/>
                </a:lnTo>
                <a:close/>
              </a:path>
            </a:pathLst>
          </a:custGeom>
          <a:solidFill>
            <a:srgbClr val="85D18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AutoShape 606"/>
          <xdr:cNvSpPr>
            <a:spLocks/>
          </xdr:cNvSpPr>
        </xdr:nvSpPr>
        <xdr:spPr>
          <a:xfrm rot="1225406">
            <a:off x="3159" y="1599"/>
            <a:ext cx="14" cy="16"/>
          </a:xfrm>
          <a:custGeom>
            <a:pathLst>
              <a:path h="104" w="112">
                <a:moveTo>
                  <a:pt x="103" y="0"/>
                </a:moveTo>
                <a:lnTo>
                  <a:pt x="0" y="66"/>
                </a:lnTo>
                <a:lnTo>
                  <a:pt x="112" y="104"/>
                </a:lnTo>
                <a:lnTo>
                  <a:pt x="103" y="0"/>
                </a:lnTo>
                <a:lnTo>
                  <a:pt x="103" y="0"/>
                </a:lnTo>
                <a:close/>
              </a:path>
            </a:pathLst>
          </a:custGeom>
          <a:solidFill>
            <a:srgbClr val="85D18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AutoShape 607"/>
          <xdr:cNvSpPr>
            <a:spLocks/>
          </xdr:cNvSpPr>
        </xdr:nvSpPr>
        <xdr:spPr>
          <a:xfrm rot="1225406">
            <a:off x="3133" y="1613"/>
            <a:ext cx="27" cy="38"/>
          </a:xfrm>
          <a:custGeom>
            <a:pathLst>
              <a:path h="242" w="206">
                <a:moveTo>
                  <a:pt x="74" y="0"/>
                </a:moveTo>
                <a:lnTo>
                  <a:pt x="206" y="38"/>
                </a:lnTo>
                <a:lnTo>
                  <a:pt x="110" y="141"/>
                </a:lnTo>
                <a:lnTo>
                  <a:pt x="141" y="242"/>
                </a:lnTo>
                <a:lnTo>
                  <a:pt x="0" y="242"/>
                </a:lnTo>
                <a:lnTo>
                  <a:pt x="65" y="204"/>
                </a:lnTo>
                <a:lnTo>
                  <a:pt x="74" y="0"/>
                </a:lnTo>
                <a:lnTo>
                  <a:pt x="74" y="0"/>
                </a:lnTo>
                <a:close/>
              </a:path>
            </a:pathLst>
          </a:custGeom>
          <a:solidFill>
            <a:srgbClr val="85D18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46</xdr:row>
      <xdr:rowOff>28575</xdr:rowOff>
    </xdr:from>
    <xdr:to>
      <xdr:col>19</xdr:col>
      <xdr:colOff>295275</xdr:colOff>
      <xdr:row>53</xdr:row>
      <xdr:rowOff>161925</xdr:rowOff>
    </xdr:to>
    <xdr:grpSp>
      <xdr:nvGrpSpPr>
        <xdr:cNvPr id="256" name="Group 610"/>
        <xdr:cNvGrpSpPr>
          <a:grpSpLocks/>
        </xdr:cNvGrpSpPr>
      </xdr:nvGrpSpPr>
      <xdr:grpSpPr>
        <a:xfrm>
          <a:off x="5648325" y="10020300"/>
          <a:ext cx="1647825" cy="1647825"/>
          <a:chOff x="2411" y="2381"/>
          <a:chExt cx="1037" cy="1039"/>
        </a:xfrm>
        <a:solidFill>
          <a:srgbClr val="FFFFFF"/>
        </a:solidFill>
      </xdr:grpSpPr>
      <xdr:grpSp>
        <xdr:nvGrpSpPr>
          <xdr:cNvPr id="257" name="Group 611"/>
          <xdr:cNvGrpSpPr>
            <a:grpSpLocks/>
          </xdr:cNvGrpSpPr>
        </xdr:nvGrpSpPr>
        <xdr:grpSpPr>
          <a:xfrm>
            <a:off x="2411" y="2381"/>
            <a:ext cx="1037" cy="1039"/>
            <a:chOff x="2411" y="2381"/>
            <a:chExt cx="1037" cy="1039"/>
          </a:xfrm>
          <a:solidFill>
            <a:srgbClr val="FFFFFF"/>
          </a:solidFill>
        </xdr:grpSpPr>
        <xdr:sp>
          <xdr:nvSpPr>
            <xdr:cNvPr id="258" name="AutoShape 612"/>
            <xdr:cNvSpPr>
              <a:spLocks/>
            </xdr:cNvSpPr>
          </xdr:nvSpPr>
          <xdr:spPr>
            <a:xfrm rot="5400000">
              <a:off x="2928" y="2484"/>
              <a:ext cx="0" cy="8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AutoShape 613"/>
            <xdr:cNvSpPr>
              <a:spLocks/>
            </xdr:cNvSpPr>
          </xdr:nvSpPr>
          <xdr:spPr>
            <a:xfrm>
              <a:off x="2934" y="2388"/>
              <a:ext cx="0" cy="10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AutoShape 614"/>
            <xdr:cNvSpPr>
              <a:spLocks/>
            </xdr:cNvSpPr>
          </xdr:nvSpPr>
          <xdr:spPr>
            <a:xfrm rot="5400000">
              <a:off x="2931" y="2385"/>
              <a:ext cx="0" cy="10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" name="AutoShape 615"/>
            <xdr:cNvSpPr>
              <a:spLocks/>
            </xdr:cNvSpPr>
          </xdr:nvSpPr>
          <xdr:spPr>
            <a:xfrm rot="-4113552">
              <a:off x="2413" y="2900"/>
              <a:ext cx="103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" name="AutoShape 616"/>
            <xdr:cNvSpPr>
              <a:spLocks/>
            </xdr:cNvSpPr>
          </xdr:nvSpPr>
          <xdr:spPr>
            <a:xfrm rot="2777965">
              <a:off x="2416" y="2903"/>
              <a:ext cx="103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" name="AutoShape 617"/>
            <xdr:cNvSpPr>
              <a:spLocks/>
            </xdr:cNvSpPr>
          </xdr:nvSpPr>
          <xdr:spPr>
            <a:xfrm flipV="1">
              <a:off x="2411" y="2381"/>
              <a:ext cx="1035" cy="103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" name="AutoShape 618"/>
            <xdr:cNvSpPr>
              <a:spLocks/>
            </xdr:cNvSpPr>
          </xdr:nvSpPr>
          <xdr:spPr>
            <a:xfrm rot="7938576">
              <a:off x="2416" y="2897"/>
              <a:ext cx="103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" name="AutoShape 619"/>
            <xdr:cNvSpPr>
              <a:spLocks/>
            </xdr:cNvSpPr>
          </xdr:nvSpPr>
          <xdr:spPr>
            <a:xfrm rot="25693575" flipH="1">
              <a:off x="2413" y="2900"/>
              <a:ext cx="103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" name="AutoShape 620"/>
            <xdr:cNvSpPr>
              <a:spLocks/>
            </xdr:cNvSpPr>
          </xdr:nvSpPr>
          <xdr:spPr>
            <a:xfrm rot="9376640" flipH="1" flipV="1">
              <a:off x="2932" y="2382"/>
              <a:ext cx="1" cy="10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" name="AutoShape 621"/>
            <xdr:cNvSpPr>
              <a:spLocks/>
            </xdr:cNvSpPr>
          </xdr:nvSpPr>
          <xdr:spPr>
            <a:xfrm rot="12223359" flipV="1">
              <a:off x="2930" y="2383"/>
              <a:ext cx="1" cy="10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" name="AutoShape 622"/>
            <xdr:cNvSpPr>
              <a:spLocks/>
            </xdr:cNvSpPr>
          </xdr:nvSpPr>
          <xdr:spPr>
            <a:xfrm flipV="1">
              <a:off x="2510" y="2486"/>
              <a:ext cx="846" cy="83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9" name="AutoShape 623"/>
          <xdr:cNvSpPr>
            <a:spLocks/>
          </xdr:cNvSpPr>
        </xdr:nvSpPr>
        <xdr:spPr>
          <a:xfrm>
            <a:off x="2526" y="2904"/>
            <a:ext cx="8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70" name="Picture 62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21" y="2969"/>
            <a:ext cx="255" cy="24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1" name="Picture 62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948" y="2588"/>
            <a:ext cx="224" cy="2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16</xdr:col>
      <xdr:colOff>19050</xdr:colOff>
      <xdr:row>49</xdr:row>
      <xdr:rowOff>95250</xdr:rowOff>
    </xdr:from>
    <xdr:ext cx="285750" cy="200025"/>
    <xdr:sp>
      <xdr:nvSpPr>
        <xdr:cNvPr id="272" name="TextBox 626"/>
        <xdr:cNvSpPr txBox="1">
          <a:spLocks noChangeArrowheads="1"/>
        </xdr:cNvSpPr>
      </xdr:nvSpPr>
      <xdr:spPr>
        <a:xfrm>
          <a:off x="6181725" y="10687050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 m</a:t>
          </a:r>
        </a:p>
      </xdr:txBody>
    </xdr:sp>
    <xdr:clientData/>
  </xdr:oneCellAnchor>
  <xdr:oneCellAnchor>
    <xdr:from>
      <xdr:col>18</xdr:col>
      <xdr:colOff>0</xdr:colOff>
      <xdr:row>54</xdr:row>
      <xdr:rowOff>57150</xdr:rowOff>
    </xdr:from>
    <xdr:ext cx="285750" cy="200025"/>
    <xdr:sp>
      <xdr:nvSpPr>
        <xdr:cNvPr id="273" name="TextBox 627"/>
        <xdr:cNvSpPr txBox="1">
          <a:spLocks noChangeArrowheads="1"/>
        </xdr:cNvSpPr>
      </xdr:nvSpPr>
      <xdr:spPr>
        <a:xfrm>
          <a:off x="6448425" y="11763375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 m</a:t>
          </a:r>
        </a:p>
      </xdr:txBody>
    </xdr:sp>
    <xdr:clientData/>
  </xdr:oneCellAnchor>
  <xdr:twoCellAnchor>
    <xdr:from>
      <xdr:col>14</xdr:col>
      <xdr:colOff>304800</xdr:colOff>
      <xdr:row>53</xdr:row>
      <xdr:rowOff>190500</xdr:rowOff>
    </xdr:from>
    <xdr:to>
      <xdr:col>19</xdr:col>
      <xdr:colOff>247650</xdr:colOff>
      <xdr:row>53</xdr:row>
      <xdr:rowOff>190500</xdr:rowOff>
    </xdr:to>
    <xdr:sp>
      <xdr:nvSpPr>
        <xdr:cNvPr id="274" name="Line 644"/>
        <xdr:cNvSpPr>
          <a:spLocks/>
        </xdr:cNvSpPr>
      </xdr:nvSpPr>
      <xdr:spPr>
        <a:xfrm>
          <a:off x="5686425" y="116967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66</xdr:row>
      <xdr:rowOff>0</xdr:rowOff>
    </xdr:from>
    <xdr:to>
      <xdr:col>19</xdr:col>
      <xdr:colOff>495300</xdr:colOff>
      <xdr:row>71</xdr:row>
      <xdr:rowOff>114300</xdr:rowOff>
    </xdr:to>
    <xdr:grpSp>
      <xdr:nvGrpSpPr>
        <xdr:cNvPr id="275" name="Group 647"/>
        <xdr:cNvGrpSpPr>
          <a:grpSpLocks/>
        </xdr:cNvGrpSpPr>
      </xdr:nvGrpSpPr>
      <xdr:grpSpPr>
        <a:xfrm>
          <a:off x="6419850" y="14192250"/>
          <a:ext cx="1076325" cy="1143000"/>
          <a:chOff x="4609" y="1850"/>
          <a:chExt cx="680" cy="719"/>
        </a:xfrm>
        <a:solidFill>
          <a:srgbClr val="FFFFFF"/>
        </a:solidFill>
      </xdr:grpSpPr>
      <xdr:sp>
        <xdr:nvSpPr>
          <xdr:cNvPr id="276" name="AutoShape 648"/>
          <xdr:cNvSpPr>
            <a:spLocks/>
          </xdr:cNvSpPr>
        </xdr:nvSpPr>
        <xdr:spPr>
          <a:xfrm>
            <a:off x="4609" y="1850"/>
            <a:ext cx="680" cy="719"/>
          </a:xfrm>
          <a:custGeom>
            <a:pathLst>
              <a:path h="1439" w="1360">
                <a:moveTo>
                  <a:pt x="1161" y="642"/>
                </a:moveTo>
                <a:lnTo>
                  <a:pt x="1156" y="672"/>
                </a:lnTo>
                <a:lnTo>
                  <a:pt x="1144" y="701"/>
                </a:lnTo>
                <a:lnTo>
                  <a:pt x="1129" y="728"/>
                </a:lnTo>
                <a:lnTo>
                  <a:pt x="1110" y="753"/>
                </a:lnTo>
                <a:lnTo>
                  <a:pt x="1086" y="773"/>
                </a:lnTo>
                <a:lnTo>
                  <a:pt x="1060" y="789"/>
                </a:lnTo>
                <a:lnTo>
                  <a:pt x="1032" y="800"/>
                </a:lnTo>
                <a:lnTo>
                  <a:pt x="1002" y="803"/>
                </a:lnTo>
                <a:lnTo>
                  <a:pt x="1002" y="484"/>
                </a:lnTo>
                <a:lnTo>
                  <a:pt x="1035" y="488"/>
                </a:lnTo>
                <a:lnTo>
                  <a:pt x="1063" y="497"/>
                </a:lnTo>
                <a:lnTo>
                  <a:pt x="1091" y="511"/>
                </a:lnTo>
                <a:lnTo>
                  <a:pt x="1114" y="530"/>
                </a:lnTo>
                <a:lnTo>
                  <a:pt x="1134" y="553"/>
                </a:lnTo>
                <a:lnTo>
                  <a:pt x="1149" y="581"/>
                </a:lnTo>
                <a:lnTo>
                  <a:pt x="1158" y="610"/>
                </a:lnTo>
                <a:lnTo>
                  <a:pt x="1161" y="642"/>
                </a:lnTo>
                <a:lnTo>
                  <a:pt x="1360" y="642"/>
                </a:lnTo>
                <a:lnTo>
                  <a:pt x="1357" y="607"/>
                </a:lnTo>
                <a:lnTo>
                  <a:pt x="1353" y="573"/>
                </a:lnTo>
                <a:lnTo>
                  <a:pt x="1345" y="539"/>
                </a:lnTo>
                <a:lnTo>
                  <a:pt x="1333" y="507"/>
                </a:lnTo>
                <a:lnTo>
                  <a:pt x="1319" y="476"/>
                </a:lnTo>
                <a:lnTo>
                  <a:pt x="1302" y="447"/>
                </a:lnTo>
                <a:lnTo>
                  <a:pt x="1282" y="420"/>
                </a:lnTo>
                <a:lnTo>
                  <a:pt x="1260" y="394"/>
                </a:lnTo>
                <a:lnTo>
                  <a:pt x="1236" y="371"/>
                </a:lnTo>
                <a:lnTo>
                  <a:pt x="1209" y="349"/>
                </a:lnTo>
                <a:lnTo>
                  <a:pt x="1180" y="332"/>
                </a:lnTo>
                <a:lnTo>
                  <a:pt x="1149" y="316"/>
                </a:lnTo>
                <a:lnTo>
                  <a:pt x="1115" y="303"/>
                </a:lnTo>
                <a:lnTo>
                  <a:pt x="1080" y="295"/>
                </a:lnTo>
                <a:lnTo>
                  <a:pt x="1043" y="290"/>
                </a:lnTo>
                <a:lnTo>
                  <a:pt x="1003" y="287"/>
                </a:lnTo>
                <a:lnTo>
                  <a:pt x="1002" y="195"/>
                </a:lnTo>
                <a:lnTo>
                  <a:pt x="999" y="172"/>
                </a:lnTo>
                <a:lnTo>
                  <a:pt x="991" y="150"/>
                </a:lnTo>
                <a:lnTo>
                  <a:pt x="977" y="129"/>
                </a:lnTo>
                <a:lnTo>
                  <a:pt x="959" y="110"/>
                </a:lnTo>
                <a:lnTo>
                  <a:pt x="937" y="93"/>
                </a:lnTo>
                <a:lnTo>
                  <a:pt x="909" y="78"/>
                </a:lnTo>
                <a:lnTo>
                  <a:pt x="879" y="63"/>
                </a:lnTo>
                <a:lnTo>
                  <a:pt x="844" y="50"/>
                </a:lnTo>
                <a:lnTo>
                  <a:pt x="808" y="38"/>
                </a:lnTo>
                <a:lnTo>
                  <a:pt x="768" y="29"/>
                </a:lnTo>
                <a:lnTo>
                  <a:pt x="727" y="20"/>
                </a:lnTo>
                <a:lnTo>
                  <a:pt x="683" y="13"/>
                </a:lnTo>
                <a:lnTo>
                  <a:pt x="638" y="9"/>
                </a:lnTo>
                <a:lnTo>
                  <a:pt x="592" y="4"/>
                </a:lnTo>
                <a:lnTo>
                  <a:pt x="546" y="2"/>
                </a:lnTo>
                <a:lnTo>
                  <a:pt x="499" y="0"/>
                </a:lnTo>
                <a:lnTo>
                  <a:pt x="451" y="2"/>
                </a:lnTo>
                <a:lnTo>
                  <a:pt x="404" y="4"/>
                </a:lnTo>
                <a:lnTo>
                  <a:pt x="359" y="7"/>
                </a:lnTo>
                <a:lnTo>
                  <a:pt x="314" y="13"/>
                </a:lnTo>
                <a:lnTo>
                  <a:pt x="270" y="19"/>
                </a:lnTo>
                <a:lnTo>
                  <a:pt x="229" y="27"/>
                </a:lnTo>
                <a:lnTo>
                  <a:pt x="190" y="37"/>
                </a:lnTo>
                <a:lnTo>
                  <a:pt x="153" y="48"/>
                </a:lnTo>
                <a:lnTo>
                  <a:pt x="119" y="60"/>
                </a:lnTo>
                <a:lnTo>
                  <a:pt x="89" y="74"/>
                </a:lnTo>
                <a:lnTo>
                  <a:pt x="63" y="90"/>
                </a:lnTo>
                <a:lnTo>
                  <a:pt x="41" y="108"/>
                </a:lnTo>
                <a:lnTo>
                  <a:pt x="23" y="126"/>
                </a:lnTo>
                <a:lnTo>
                  <a:pt x="10" y="146"/>
                </a:lnTo>
                <a:lnTo>
                  <a:pt x="2" y="167"/>
                </a:lnTo>
                <a:lnTo>
                  <a:pt x="0" y="190"/>
                </a:lnTo>
                <a:lnTo>
                  <a:pt x="0" y="1098"/>
                </a:lnTo>
                <a:lnTo>
                  <a:pt x="3" y="1140"/>
                </a:lnTo>
                <a:lnTo>
                  <a:pt x="11" y="1178"/>
                </a:lnTo>
                <a:lnTo>
                  <a:pt x="25" y="1214"/>
                </a:lnTo>
                <a:lnTo>
                  <a:pt x="45" y="1248"/>
                </a:lnTo>
                <a:lnTo>
                  <a:pt x="66" y="1278"/>
                </a:lnTo>
                <a:lnTo>
                  <a:pt x="94" y="1307"/>
                </a:lnTo>
                <a:lnTo>
                  <a:pt x="124" y="1332"/>
                </a:lnTo>
                <a:lnTo>
                  <a:pt x="159" y="1354"/>
                </a:lnTo>
                <a:lnTo>
                  <a:pt x="194" y="1374"/>
                </a:lnTo>
                <a:lnTo>
                  <a:pt x="235" y="1392"/>
                </a:lnTo>
                <a:lnTo>
                  <a:pt x="276" y="1406"/>
                </a:lnTo>
                <a:lnTo>
                  <a:pt x="319" y="1418"/>
                </a:lnTo>
                <a:lnTo>
                  <a:pt x="364" y="1427"/>
                </a:lnTo>
                <a:lnTo>
                  <a:pt x="410" y="1434"/>
                </a:lnTo>
                <a:lnTo>
                  <a:pt x="456" y="1438"/>
                </a:lnTo>
                <a:lnTo>
                  <a:pt x="503" y="1439"/>
                </a:lnTo>
                <a:lnTo>
                  <a:pt x="549" y="1438"/>
                </a:lnTo>
                <a:lnTo>
                  <a:pt x="595" y="1434"/>
                </a:lnTo>
                <a:lnTo>
                  <a:pt x="642" y="1427"/>
                </a:lnTo>
                <a:lnTo>
                  <a:pt x="687" y="1418"/>
                </a:lnTo>
                <a:lnTo>
                  <a:pt x="729" y="1406"/>
                </a:lnTo>
                <a:lnTo>
                  <a:pt x="771" y="1392"/>
                </a:lnTo>
                <a:lnTo>
                  <a:pt x="810" y="1374"/>
                </a:lnTo>
                <a:lnTo>
                  <a:pt x="847" y="1354"/>
                </a:lnTo>
                <a:lnTo>
                  <a:pt x="880" y="1332"/>
                </a:lnTo>
                <a:lnTo>
                  <a:pt x="910" y="1307"/>
                </a:lnTo>
                <a:lnTo>
                  <a:pt x="937" y="1278"/>
                </a:lnTo>
                <a:lnTo>
                  <a:pt x="960" y="1248"/>
                </a:lnTo>
                <a:lnTo>
                  <a:pt x="978" y="1214"/>
                </a:lnTo>
                <a:lnTo>
                  <a:pt x="991" y="1178"/>
                </a:lnTo>
                <a:lnTo>
                  <a:pt x="1000" y="1140"/>
                </a:lnTo>
                <a:lnTo>
                  <a:pt x="1002" y="1098"/>
                </a:lnTo>
                <a:lnTo>
                  <a:pt x="1002" y="1001"/>
                </a:lnTo>
                <a:lnTo>
                  <a:pt x="1044" y="999"/>
                </a:lnTo>
                <a:lnTo>
                  <a:pt x="1083" y="992"/>
                </a:lnTo>
                <a:lnTo>
                  <a:pt x="1120" y="982"/>
                </a:lnTo>
                <a:lnTo>
                  <a:pt x="1153" y="968"/>
                </a:lnTo>
                <a:lnTo>
                  <a:pt x="1184" y="951"/>
                </a:lnTo>
                <a:lnTo>
                  <a:pt x="1213" y="931"/>
                </a:lnTo>
                <a:lnTo>
                  <a:pt x="1240" y="908"/>
                </a:lnTo>
                <a:lnTo>
                  <a:pt x="1264" y="884"/>
                </a:lnTo>
                <a:lnTo>
                  <a:pt x="1285" y="856"/>
                </a:lnTo>
                <a:lnTo>
                  <a:pt x="1303" y="829"/>
                </a:lnTo>
                <a:lnTo>
                  <a:pt x="1319" y="799"/>
                </a:lnTo>
                <a:lnTo>
                  <a:pt x="1332" y="768"/>
                </a:lnTo>
                <a:lnTo>
                  <a:pt x="1343" y="736"/>
                </a:lnTo>
                <a:lnTo>
                  <a:pt x="1352" y="705"/>
                </a:lnTo>
                <a:lnTo>
                  <a:pt x="1357" y="673"/>
                </a:lnTo>
                <a:lnTo>
                  <a:pt x="1360" y="642"/>
                </a:lnTo>
                <a:lnTo>
                  <a:pt x="1161" y="64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AutoShape 649"/>
          <xdr:cNvSpPr>
            <a:spLocks/>
          </xdr:cNvSpPr>
        </xdr:nvSpPr>
        <xdr:spPr>
          <a:xfrm>
            <a:off x="4632" y="1984"/>
            <a:ext cx="636" cy="559"/>
          </a:xfrm>
          <a:custGeom>
            <a:pathLst>
              <a:path h="1118" w="1271">
                <a:moveTo>
                  <a:pt x="0" y="0"/>
                </a:moveTo>
                <a:lnTo>
                  <a:pt x="0" y="829"/>
                </a:lnTo>
                <a:lnTo>
                  <a:pt x="2" y="865"/>
                </a:lnTo>
                <a:lnTo>
                  <a:pt x="10" y="897"/>
                </a:lnTo>
                <a:lnTo>
                  <a:pt x="22" y="928"/>
                </a:lnTo>
                <a:lnTo>
                  <a:pt x="39" y="957"/>
                </a:lnTo>
                <a:lnTo>
                  <a:pt x="60" y="982"/>
                </a:lnTo>
                <a:lnTo>
                  <a:pt x="84" y="1006"/>
                </a:lnTo>
                <a:lnTo>
                  <a:pt x="111" y="1028"/>
                </a:lnTo>
                <a:lnTo>
                  <a:pt x="141" y="1047"/>
                </a:lnTo>
                <a:lnTo>
                  <a:pt x="175" y="1064"/>
                </a:lnTo>
                <a:lnTo>
                  <a:pt x="211" y="1079"/>
                </a:lnTo>
                <a:lnTo>
                  <a:pt x="247" y="1091"/>
                </a:lnTo>
                <a:lnTo>
                  <a:pt x="287" y="1101"/>
                </a:lnTo>
                <a:lnTo>
                  <a:pt x="328" y="1109"/>
                </a:lnTo>
                <a:lnTo>
                  <a:pt x="370" y="1115"/>
                </a:lnTo>
                <a:lnTo>
                  <a:pt x="411" y="1117"/>
                </a:lnTo>
                <a:lnTo>
                  <a:pt x="454" y="1118"/>
                </a:lnTo>
                <a:lnTo>
                  <a:pt x="496" y="1117"/>
                </a:lnTo>
                <a:lnTo>
                  <a:pt x="539" y="1114"/>
                </a:lnTo>
                <a:lnTo>
                  <a:pt x="581" y="1108"/>
                </a:lnTo>
                <a:lnTo>
                  <a:pt x="621" y="1100"/>
                </a:lnTo>
                <a:lnTo>
                  <a:pt x="660" y="1089"/>
                </a:lnTo>
                <a:lnTo>
                  <a:pt x="698" y="1077"/>
                </a:lnTo>
                <a:lnTo>
                  <a:pt x="733" y="1062"/>
                </a:lnTo>
                <a:lnTo>
                  <a:pt x="766" y="1044"/>
                </a:lnTo>
                <a:lnTo>
                  <a:pt x="797" y="1025"/>
                </a:lnTo>
                <a:lnTo>
                  <a:pt x="825" y="1004"/>
                </a:lnTo>
                <a:lnTo>
                  <a:pt x="849" y="980"/>
                </a:lnTo>
                <a:lnTo>
                  <a:pt x="870" y="955"/>
                </a:lnTo>
                <a:lnTo>
                  <a:pt x="886" y="926"/>
                </a:lnTo>
                <a:lnTo>
                  <a:pt x="899" y="896"/>
                </a:lnTo>
                <a:lnTo>
                  <a:pt x="907" y="862"/>
                </a:lnTo>
                <a:lnTo>
                  <a:pt x="909" y="828"/>
                </a:lnTo>
                <a:lnTo>
                  <a:pt x="909" y="687"/>
                </a:lnTo>
                <a:lnTo>
                  <a:pt x="956" y="687"/>
                </a:lnTo>
                <a:lnTo>
                  <a:pt x="987" y="685"/>
                </a:lnTo>
                <a:lnTo>
                  <a:pt x="1017" y="680"/>
                </a:lnTo>
                <a:lnTo>
                  <a:pt x="1047" y="674"/>
                </a:lnTo>
                <a:lnTo>
                  <a:pt x="1076" y="663"/>
                </a:lnTo>
                <a:lnTo>
                  <a:pt x="1103" y="651"/>
                </a:lnTo>
                <a:lnTo>
                  <a:pt x="1129" y="634"/>
                </a:lnTo>
                <a:lnTo>
                  <a:pt x="1153" y="617"/>
                </a:lnTo>
                <a:lnTo>
                  <a:pt x="1176" y="596"/>
                </a:lnTo>
                <a:lnTo>
                  <a:pt x="1197" y="575"/>
                </a:lnTo>
                <a:lnTo>
                  <a:pt x="1216" y="550"/>
                </a:lnTo>
                <a:lnTo>
                  <a:pt x="1232" y="525"/>
                </a:lnTo>
                <a:lnTo>
                  <a:pt x="1246" y="497"/>
                </a:lnTo>
                <a:lnTo>
                  <a:pt x="1257" y="469"/>
                </a:lnTo>
                <a:lnTo>
                  <a:pt x="1264" y="437"/>
                </a:lnTo>
                <a:lnTo>
                  <a:pt x="1270" y="405"/>
                </a:lnTo>
                <a:lnTo>
                  <a:pt x="1271" y="372"/>
                </a:lnTo>
                <a:lnTo>
                  <a:pt x="1269" y="337"/>
                </a:lnTo>
                <a:lnTo>
                  <a:pt x="1264" y="305"/>
                </a:lnTo>
                <a:lnTo>
                  <a:pt x="1256" y="274"/>
                </a:lnTo>
                <a:lnTo>
                  <a:pt x="1244" y="245"/>
                </a:lnTo>
                <a:lnTo>
                  <a:pt x="1229" y="217"/>
                </a:lnTo>
                <a:lnTo>
                  <a:pt x="1213" y="192"/>
                </a:lnTo>
                <a:lnTo>
                  <a:pt x="1195" y="168"/>
                </a:lnTo>
                <a:lnTo>
                  <a:pt x="1173" y="146"/>
                </a:lnTo>
                <a:lnTo>
                  <a:pt x="1150" y="126"/>
                </a:lnTo>
                <a:lnTo>
                  <a:pt x="1126" y="110"/>
                </a:lnTo>
                <a:lnTo>
                  <a:pt x="1099" y="95"/>
                </a:lnTo>
                <a:lnTo>
                  <a:pt x="1073" y="83"/>
                </a:lnTo>
                <a:lnTo>
                  <a:pt x="1044" y="74"/>
                </a:lnTo>
                <a:lnTo>
                  <a:pt x="1015" y="67"/>
                </a:lnTo>
                <a:lnTo>
                  <a:pt x="986" y="62"/>
                </a:lnTo>
                <a:lnTo>
                  <a:pt x="956" y="61"/>
                </a:lnTo>
                <a:lnTo>
                  <a:pt x="954" y="61"/>
                </a:lnTo>
                <a:lnTo>
                  <a:pt x="949" y="61"/>
                </a:lnTo>
                <a:lnTo>
                  <a:pt x="941" y="60"/>
                </a:lnTo>
                <a:lnTo>
                  <a:pt x="933" y="59"/>
                </a:lnTo>
                <a:lnTo>
                  <a:pt x="924" y="59"/>
                </a:lnTo>
                <a:lnTo>
                  <a:pt x="916" y="57"/>
                </a:lnTo>
                <a:lnTo>
                  <a:pt x="911" y="57"/>
                </a:lnTo>
                <a:lnTo>
                  <a:pt x="909" y="57"/>
                </a:lnTo>
                <a:lnTo>
                  <a:pt x="909" y="166"/>
                </a:lnTo>
                <a:lnTo>
                  <a:pt x="911" y="166"/>
                </a:lnTo>
                <a:lnTo>
                  <a:pt x="916" y="166"/>
                </a:lnTo>
                <a:lnTo>
                  <a:pt x="924" y="167"/>
                </a:lnTo>
                <a:lnTo>
                  <a:pt x="933" y="167"/>
                </a:lnTo>
                <a:lnTo>
                  <a:pt x="941" y="167"/>
                </a:lnTo>
                <a:lnTo>
                  <a:pt x="949" y="168"/>
                </a:lnTo>
                <a:lnTo>
                  <a:pt x="954" y="168"/>
                </a:lnTo>
                <a:lnTo>
                  <a:pt x="956" y="168"/>
                </a:lnTo>
                <a:lnTo>
                  <a:pt x="976" y="169"/>
                </a:lnTo>
                <a:lnTo>
                  <a:pt x="996" y="171"/>
                </a:lnTo>
                <a:lnTo>
                  <a:pt x="1014" y="177"/>
                </a:lnTo>
                <a:lnTo>
                  <a:pt x="1034" y="183"/>
                </a:lnTo>
                <a:lnTo>
                  <a:pt x="1051" y="192"/>
                </a:lnTo>
                <a:lnTo>
                  <a:pt x="1068" y="201"/>
                </a:lnTo>
                <a:lnTo>
                  <a:pt x="1084" y="213"/>
                </a:lnTo>
                <a:lnTo>
                  <a:pt x="1099" y="226"/>
                </a:lnTo>
                <a:lnTo>
                  <a:pt x="1113" y="241"/>
                </a:lnTo>
                <a:lnTo>
                  <a:pt x="1126" y="255"/>
                </a:lnTo>
                <a:lnTo>
                  <a:pt x="1137" y="273"/>
                </a:lnTo>
                <a:lnTo>
                  <a:pt x="1146" y="290"/>
                </a:lnTo>
                <a:lnTo>
                  <a:pt x="1153" y="310"/>
                </a:lnTo>
                <a:lnTo>
                  <a:pt x="1159" y="329"/>
                </a:lnTo>
                <a:lnTo>
                  <a:pt x="1163" y="350"/>
                </a:lnTo>
                <a:lnTo>
                  <a:pt x="1164" y="372"/>
                </a:lnTo>
                <a:lnTo>
                  <a:pt x="1163" y="396"/>
                </a:lnTo>
                <a:lnTo>
                  <a:pt x="1159" y="419"/>
                </a:lnTo>
                <a:lnTo>
                  <a:pt x="1153" y="441"/>
                </a:lnTo>
                <a:lnTo>
                  <a:pt x="1145" y="462"/>
                </a:lnTo>
                <a:lnTo>
                  <a:pt x="1135" y="480"/>
                </a:lnTo>
                <a:lnTo>
                  <a:pt x="1125" y="497"/>
                </a:lnTo>
                <a:lnTo>
                  <a:pt x="1111" y="513"/>
                </a:lnTo>
                <a:lnTo>
                  <a:pt x="1097" y="527"/>
                </a:lnTo>
                <a:lnTo>
                  <a:pt x="1082" y="540"/>
                </a:lnTo>
                <a:lnTo>
                  <a:pt x="1066" y="551"/>
                </a:lnTo>
                <a:lnTo>
                  <a:pt x="1049" y="561"/>
                </a:lnTo>
                <a:lnTo>
                  <a:pt x="1030" y="569"/>
                </a:lnTo>
                <a:lnTo>
                  <a:pt x="1013" y="575"/>
                </a:lnTo>
                <a:lnTo>
                  <a:pt x="994" y="579"/>
                </a:lnTo>
                <a:lnTo>
                  <a:pt x="976" y="581"/>
                </a:lnTo>
                <a:lnTo>
                  <a:pt x="957" y="583"/>
                </a:lnTo>
                <a:lnTo>
                  <a:pt x="955" y="583"/>
                </a:lnTo>
                <a:lnTo>
                  <a:pt x="949" y="583"/>
                </a:lnTo>
                <a:lnTo>
                  <a:pt x="941" y="583"/>
                </a:lnTo>
                <a:lnTo>
                  <a:pt x="933" y="581"/>
                </a:lnTo>
                <a:lnTo>
                  <a:pt x="924" y="581"/>
                </a:lnTo>
                <a:lnTo>
                  <a:pt x="916" y="581"/>
                </a:lnTo>
                <a:lnTo>
                  <a:pt x="911" y="581"/>
                </a:lnTo>
                <a:lnTo>
                  <a:pt x="909" y="581"/>
                </a:lnTo>
                <a:lnTo>
                  <a:pt x="909" y="0"/>
                </a:lnTo>
                <a:lnTo>
                  <a:pt x="893" y="14"/>
                </a:lnTo>
                <a:lnTo>
                  <a:pt x="876" y="25"/>
                </a:lnTo>
                <a:lnTo>
                  <a:pt x="855" y="37"/>
                </a:lnTo>
                <a:lnTo>
                  <a:pt x="832" y="48"/>
                </a:lnTo>
                <a:lnTo>
                  <a:pt x="806" y="57"/>
                </a:lnTo>
                <a:lnTo>
                  <a:pt x="780" y="65"/>
                </a:lnTo>
                <a:lnTo>
                  <a:pt x="751" y="74"/>
                </a:lnTo>
                <a:lnTo>
                  <a:pt x="721" y="80"/>
                </a:lnTo>
                <a:lnTo>
                  <a:pt x="690" y="87"/>
                </a:lnTo>
                <a:lnTo>
                  <a:pt x="658" y="92"/>
                </a:lnTo>
                <a:lnTo>
                  <a:pt x="624" y="97"/>
                </a:lnTo>
                <a:lnTo>
                  <a:pt x="591" y="100"/>
                </a:lnTo>
                <a:lnTo>
                  <a:pt x="555" y="102"/>
                </a:lnTo>
                <a:lnTo>
                  <a:pt x="521" y="105"/>
                </a:lnTo>
                <a:lnTo>
                  <a:pt x="485" y="105"/>
                </a:lnTo>
                <a:lnTo>
                  <a:pt x="449" y="105"/>
                </a:lnTo>
                <a:lnTo>
                  <a:pt x="413" y="105"/>
                </a:lnTo>
                <a:lnTo>
                  <a:pt x="378" y="103"/>
                </a:lnTo>
                <a:lnTo>
                  <a:pt x="342" y="100"/>
                </a:lnTo>
                <a:lnTo>
                  <a:pt x="307" y="98"/>
                </a:lnTo>
                <a:lnTo>
                  <a:pt x="274" y="93"/>
                </a:lnTo>
                <a:lnTo>
                  <a:pt x="241" y="88"/>
                </a:lnTo>
                <a:lnTo>
                  <a:pt x="209" y="83"/>
                </a:lnTo>
                <a:lnTo>
                  <a:pt x="178" y="77"/>
                </a:lnTo>
                <a:lnTo>
                  <a:pt x="150" y="70"/>
                </a:lnTo>
                <a:lnTo>
                  <a:pt x="122" y="62"/>
                </a:lnTo>
                <a:lnTo>
                  <a:pt x="97" y="54"/>
                </a:lnTo>
                <a:lnTo>
                  <a:pt x="72" y="45"/>
                </a:lnTo>
                <a:lnTo>
                  <a:pt x="50" y="34"/>
                </a:lnTo>
                <a:lnTo>
                  <a:pt x="31" y="24"/>
                </a:lnTo>
                <a:lnTo>
                  <a:pt x="14" y="12"/>
                </a:lnTo>
                <a:lnTo>
                  <a:pt x="0" y="0"/>
                </a:lnTo>
                <a:close/>
              </a:path>
            </a:pathLst>
          </a:custGeom>
          <a:solidFill>
            <a:srgbClr val="FFCC6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AutoShape 650"/>
          <xdr:cNvSpPr>
            <a:spLocks/>
          </xdr:cNvSpPr>
        </xdr:nvSpPr>
        <xdr:spPr>
          <a:xfrm>
            <a:off x="4634" y="1871"/>
            <a:ext cx="454" cy="124"/>
          </a:xfrm>
          <a:custGeom>
            <a:pathLst>
              <a:path h="248" w="907">
                <a:moveTo>
                  <a:pt x="171" y="248"/>
                </a:moveTo>
                <a:lnTo>
                  <a:pt x="185" y="238"/>
                </a:lnTo>
                <a:lnTo>
                  <a:pt x="200" y="229"/>
                </a:lnTo>
                <a:lnTo>
                  <a:pt x="215" y="221"/>
                </a:lnTo>
                <a:lnTo>
                  <a:pt x="231" y="214"/>
                </a:lnTo>
                <a:lnTo>
                  <a:pt x="247" y="207"/>
                </a:lnTo>
                <a:lnTo>
                  <a:pt x="263" y="202"/>
                </a:lnTo>
                <a:lnTo>
                  <a:pt x="280" y="197"/>
                </a:lnTo>
                <a:lnTo>
                  <a:pt x="299" y="192"/>
                </a:lnTo>
                <a:lnTo>
                  <a:pt x="317" y="188"/>
                </a:lnTo>
                <a:lnTo>
                  <a:pt x="336" y="184"/>
                </a:lnTo>
                <a:lnTo>
                  <a:pt x="354" y="182"/>
                </a:lnTo>
                <a:lnTo>
                  <a:pt x="374" y="180"/>
                </a:lnTo>
                <a:lnTo>
                  <a:pt x="393" y="179"/>
                </a:lnTo>
                <a:lnTo>
                  <a:pt x="413" y="177"/>
                </a:lnTo>
                <a:lnTo>
                  <a:pt x="432" y="176"/>
                </a:lnTo>
                <a:lnTo>
                  <a:pt x="453" y="176"/>
                </a:lnTo>
                <a:lnTo>
                  <a:pt x="473" y="176"/>
                </a:lnTo>
                <a:lnTo>
                  <a:pt x="492" y="177"/>
                </a:lnTo>
                <a:lnTo>
                  <a:pt x="513" y="179"/>
                </a:lnTo>
                <a:lnTo>
                  <a:pt x="533" y="181"/>
                </a:lnTo>
                <a:lnTo>
                  <a:pt x="552" y="183"/>
                </a:lnTo>
                <a:lnTo>
                  <a:pt x="572" y="185"/>
                </a:lnTo>
                <a:lnTo>
                  <a:pt x="591" y="189"/>
                </a:lnTo>
                <a:lnTo>
                  <a:pt x="611" y="194"/>
                </a:lnTo>
                <a:lnTo>
                  <a:pt x="629" y="198"/>
                </a:lnTo>
                <a:lnTo>
                  <a:pt x="647" y="203"/>
                </a:lnTo>
                <a:lnTo>
                  <a:pt x="664" y="210"/>
                </a:lnTo>
                <a:lnTo>
                  <a:pt x="680" y="215"/>
                </a:lnTo>
                <a:lnTo>
                  <a:pt x="695" y="222"/>
                </a:lnTo>
                <a:lnTo>
                  <a:pt x="709" y="230"/>
                </a:lnTo>
                <a:lnTo>
                  <a:pt x="723" y="238"/>
                </a:lnTo>
                <a:lnTo>
                  <a:pt x="734" y="248"/>
                </a:lnTo>
                <a:lnTo>
                  <a:pt x="772" y="237"/>
                </a:lnTo>
                <a:lnTo>
                  <a:pt x="806" y="226"/>
                </a:lnTo>
                <a:lnTo>
                  <a:pt x="835" y="214"/>
                </a:lnTo>
                <a:lnTo>
                  <a:pt x="860" y="200"/>
                </a:lnTo>
                <a:lnTo>
                  <a:pt x="881" y="185"/>
                </a:lnTo>
                <a:lnTo>
                  <a:pt x="895" y="171"/>
                </a:lnTo>
                <a:lnTo>
                  <a:pt x="904" y="154"/>
                </a:lnTo>
                <a:lnTo>
                  <a:pt x="907" y="138"/>
                </a:lnTo>
                <a:lnTo>
                  <a:pt x="905" y="124"/>
                </a:lnTo>
                <a:lnTo>
                  <a:pt x="898" y="111"/>
                </a:lnTo>
                <a:lnTo>
                  <a:pt x="886" y="97"/>
                </a:lnTo>
                <a:lnTo>
                  <a:pt x="871" y="84"/>
                </a:lnTo>
                <a:lnTo>
                  <a:pt x="853" y="73"/>
                </a:lnTo>
                <a:lnTo>
                  <a:pt x="830" y="61"/>
                </a:lnTo>
                <a:lnTo>
                  <a:pt x="803" y="51"/>
                </a:lnTo>
                <a:lnTo>
                  <a:pt x="775" y="40"/>
                </a:lnTo>
                <a:lnTo>
                  <a:pt x="742" y="31"/>
                </a:lnTo>
                <a:lnTo>
                  <a:pt x="708" y="24"/>
                </a:lnTo>
                <a:lnTo>
                  <a:pt x="670" y="17"/>
                </a:lnTo>
                <a:lnTo>
                  <a:pt x="631" y="10"/>
                </a:lnTo>
                <a:lnTo>
                  <a:pt x="589" y="6"/>
                </a:lnTo>
                <a:lnTo>
                  <a:pt x="545" y="2"/>
                </a:lnTo>
                <a:lnTo>
                  <a:pt x="500" y="1"/>
                </a:lnTo>
                <a:lnTo>
                  <a:pt x="454" y="0"/>
                </a:lnTo>
                <a:lnTo>
                  <a:pt x="408" y="1"/>
                </a:lnTo>
                <a:lnTo>
                  <a:pt x="362" y="2"/>
                </a:lnTo>
                <a:lnTo>
                  <a:pt x="319" y="6"/>
                </a:lnTo>
                <a:lnTo>
                  <a:pt x="277" y="10"/>
                </a:lnTo>
                <a:lnTo>
                  <a:pt x="238" y="17"/>
                </a:lnTo>
                <a:lnTo>
                  <a:pt x="201" y="24"/>
                </a:lnTo>
                <a:lnTo>
                  <a:pt x="165" y="31"/>
                </a:lnTo>
                <a:lnTo>
                  <a:pt x="133" y="40"/>
                </a:lnTo>
                <a:lnTo>
                  <a:pt x="104" y="51"/>
                </a:lnTo>
                <a:lnTo>
                  <a:pt x="77" y="61"/>
                </a:lnTo>
                <a:lnTo>
                  <a:pt x="54" y="73"/>
                </a:lnTo>
                <a:lnTo>
                  <a:pt x="36" y="84"/>
                </a:lnTo>
                <a:lnTo>
                  <a:pt x="21" y="97"/>
                </a:lnTo>
                <a:lnTo>
                  <a:pt x="9" y="111"/>
                </a:lnTo>
                <a:lnTo>
                  <a:pt x="2" y="124"/>
                </a:lnTo>
                <a:lnTo>
                  <a:pt x="0" y="138"/>
                </a:lnTo>
                <a:lnTo>
                  <a:pt x="4" y="154"/>
                </a:lnTo>
                <a:lnTo>
                  <a:pt x="12" y="171"/>
                </a:lnTo>
                <a:lnTo>
                  <a:pt x="27" y="185"/>
                </a:lnTo>
                <a:lnTo>
                  <a:pt x="46" y="200"/>
                </a:lnTo>
                <a:lnTo>
                  <a:pt x="72" y="214"/>
                </a:lnTo>
                <a:lnTo>
                  <a:pt x="100" y="226"/>
                </a:lnTo>
                <a:lnTo>
                  <a:pt x="134" y="237"/>
                </a:lnTo>
                <a:lnTo>
                  <a:pt x="171" y="248"/>
                </a:lnTo>
                <a:close/>
              </a:path>
            </a:pathLst>
          </a:custGeom>
          <a:solidFill>
            <a:srgbClr val="FFCC66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66</xdr:row>
      <xdr:rowOff>9525</xdr:rowOff>
    </xdr:from>
    <xdr:to>
      <xdr:col>16</xdr:col>
      <xdr:colOff>9525</xdr:colOff>
      <xdr:row>71</xdr:row>
      <xdr:rowOff>47625</xdr:rowOff>
    </xdr:to>
    <xdr:sp>
      <xdr:nvSpPr>
        <xdr:cNvPr id="279" name="Line 651"/>
        <xdr:cNvSpPr>
          <a:spLocks/>
        </xdr:cNvSpPr>
      </xdr:nvSpPr>
      <xdr:spPr>
        <a:xfrm>
          <a:off x="6172200" y="1420177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71</xdr:row>
      <xdr:rowOff>190500</xdr:rowOff>
    </xdr:from>
    <xdr:to>
      <xdr:col>19</xdr:col>
      <xdr:colOff>200025</xdr:colOff>
      <xdr:row>71</xdr:row>
      <xdr:rowOff>190500</xdr:rowOff>
    </xdr:to>
    <xdr:sp>
      <xdr:nvSpPr>
        <xdr:cNvPr id="280" name="Line 652"/>
        <xdr:cNvSpPr>
          <a:spLocks/>
        </xdr:cNvSpPr>
      </xdr:nvSpPr>
      <xdr:spPr>
        <a:xfrm>
          <a:off x="6419850" y="154114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361950</xdr:colOff>
      <xdr:row>67</xdr:row>
      <xdr:rowOff>180975</xdr:rowOff>
    </xdr:from>
    <xdr:ext cx="504825" cy="209550"/>
    <xdr:sp>
      <xdr:nvSpPr>
        <xdr:cNvPr id="281" name="TextBox 653"/>
        <xdr:cNvSpPr txBox="1">
          <a:spLocks noChangeArrowheads="1"/>
        </xdr:cNvSpPr>
      </xdr:nvSpPr>
      <xdr:spPr>
        <a:xfrm>
          <a:off x="5743575" y="14573250"/>
          <a:ext cx="504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16 cm</a:t>
          </a:r>
        </a:p>
      </xdr:txBody>
    </xdr:sp>
    <xdr:clientData/>
  </xdr:oneCellAnchor>
  <xdr:oneCellAnchor>
    <xdr:from>
      <xdr:col>18</xdr:col>
      <xdr:colOff>152400</xdr:colOff>
      <xdr:row>71</xdr:row>
      <xdr:rowOff>190500</xdr:rowOff>
    </xdr:from>
    <xdr:ext cx="504825" cy="209550"/>
    <xdr:sp>
      <xdr:nvSpPr>
        <xdr:cNvPr id="282" name="TextBox 654"/>
        <xdr:cNvSpPr txBox="1">
          <a:spLocks noChangeArrowheads="1"/>
        </xdr:cNvSpPr>
      </xdr:nvSpPr>
      <xdr:spPr>
        <a:xfrm>
          <a:off x="6600825" y="15411450"/>
          <a:ext cx="504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 cm</a:t>
          </a:r>
        </a:p>
      </xdr:txBody>
    </xdr:sp>
    <xdr:clientData/>
  </xdr:oneCellAnchor>
  <xdr:twoCellAnchor>
    <xdr:from>
      <xdr:col>1</xdr:col>
      <xdr:colOff>581025</xdr:colOff>
      <xdr:row>72</xdr:row>
      <xdr:rowOff>190500</xdr:rowOff>
    </xdr:from>
    <xdr:to>
      <xdr:col>4</xdr:col>
      <xdr:colOff>161925</xdr:colOff>
      <xdr:row>77</xdr:row>
      <xdr:rowOff>66675</xdr:rowOff>
    </xdr:to>
    <xdr:grpSp>
      <xdr:nvGrpSpPr>
        <xdr:cNvPr id="283" name="Group 655"/>
        <xdr:cNvGrpSpPr>
          <a:grpSpLocks/>
        </xdr:cNvGrpSpPr>
      </xdr:nvGrpSpPr>
      <xdr:grpSpPr>
        <a:xfrm>
          <a:off x="1190625" y="15611475"/>
          <a:ext cx="971550" cy="885825"/>
          <a:chOff x="2346" y="2375"/>
          <a:chExt cx="924" cy="865"/>
        </a:xfrm>
        <a:solidFill>
          <a:srgbClr val="FFFFFF"/>
        </a:solidFill>
      </xdr:grpSpPr>
      <xdr:sp>
        <xdr:nvSpPr>
          <xdr:cNvPr id="284" name="AutoShape 656"/>
          <xdr:cNvSpPr>
            <a:spLocks/>
          </xdr:cNvSpPr>
        </xdr:nvSpPr>
        <xdr:spPr>
          <a:xfrm>
            <a:off x="2346" y="2472"/>
            <a:ext cx="786" cy="76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85" name="Group 657"/>
          <xdr:cNvGrpSpPr>
            <a:grpSpLocks/>
          </xdr:cNvGrpSpPr>
        </xdr:nvGrpSpPr>
        <xdr:grpSpPr>
          <a:xfrm>
            <a:off x="2484" y="2375"/>
            <a:ext cx="786" cy="769"/>
            <a:chOff x="2934" y="1571"/>
            <a:chExt cx="786" cy="769"/>
          </a:xfrm>
          <a:solidFill>
            <a:srgbClr val="FFFFFF"/>
          </a:solidFill>
        </xdr:grpSpPr>
        <xdr:sp>
          <xdr:nvSpPr>
            <xdr:cNvPr id="286" name="AutoShape 658"/>
            <xdr:cNvSpPr>
              <a:spLocks/>
            </xdr:cNvSpPr>
          </xdr:nvSpPr>
          <xdr:spPr>
            <a:xfrm>
              <a:off x="2934" y="1572"/>
              <a:ext cx="786" cy="76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7" name="AutoShape 659"/>
            <xdr:cNvSpPr>
              <a:spLocks/>
            </xdr:cNvSpPr>
          </xdr:nvSpPr>
          <xdr:spPr>
            <a:xfrm>
              <a:off x="2934" y="1572"/>
              <a:ext cx="78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" name="AutoShape 660"/>
            <xdr:cNvSpPr>
              <a:spLocks/>
            </xdr:cNvSpPr>
          </xdr:nvSpPr>
          <xdr:spPr>
            <a:xfrm flipH="1">
              <a:off x="3719" y="1571"/>
              <a:ext cx="1" cy="76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89" name="AutoShape 661"/>
          <xdr:cNvSpPr>
            <a:spLocks/>
          </xdr:cNvSpPr>
        </xdr:nvSpPr>
        <xdr:spPr>
          <a:xfrm flipV="1">
            <a:off x="2346" y="2376"/>
            <a:ext cx="138" cy="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AutoShape 662"/>
          <xdr:cNvSpPr>
            <a:spLocks/>
          </xdr:cNvSpPr>
        </xdr:nvSpPr>
        <xdr:spPr>
          <a:xfrm flipV="1">
            <a:off x="3129" y="2376"/>
            <a:ext cx="138" cy="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AutoShape 663"/>
          <xdr:cNvSpPr>
            <a:spLocks/>
          </xdr:cNvSpPr>
        </xdr:nvSpPr>
        <xdr:spPr>
          <a:xfrm flipV="1">
            <a:off x="2352" y="3144"/>
            <a:ext cx="138" cy="9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AutoShape 664"/>
          <xdr:cNvSpPr>
            <a:spLocks/>
          </xdr:cNvSpPr>
        </xdr:nvSpPr>
        <xdr:spPr>
          <a:xfrm flipV="1">
            <a:off x="3132" y="3144"/>
            <a:ext cx="138" cy="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AutoShape 665"/>
          <xdr:cNvSpPr>
            <a:spLocks/>
          </xdr:cNvSpPr>
        </xdr:nvSpPr>
        <xdr:spPr>
          <a:xfrm>
            <a:off x="2601" y="2685"/>
            <a:ext cx="300" cy="3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AutoShape 666"/>
          <xdr:cNvSpPr>
            <a:spLocks/>
          </xdr:cNvSpPr>
        </xdr:nvSpPr>
        <xdr:spPr>
          <a:xfrm>
            <a:off x="2715" y="2607"/>
            <a:ext cx="300" cy="303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AutoShape 667"/>
          <xdr:cNvSpPr>
            <a:spLocks/>
          </xdr:cNvSpPr>
        </xdr:nvSpPr>
        <xdr:spPr>
          <a:xfrm flipV="1">
            <a:off x="2661" y="2619"/>
            <a:ext cx="138" cy="9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AutoShape 668"/>
          <xdr:cNvSpPr>
            <a:spLocks/>
          </xdr:cNvSpPr>
        </xdr:nvSpPr>
        <xdr:spPr>
          <a:xfrm flipV="1">
            <a:off x="2826" y="2871"/>
            <a:ext cx="138" cy="9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561975</xdr:colOff>
      <xdr:row>78</xdr:row>
      <xdr:rowOff>38100</xdr:rowOff>
    </xdr:from>
    <xdr:to>
      <xdr:col>4</xdr:col>
      <xdr:colOff>19050</xdr:colOff>
      <xdr:row>78</xdr:row>
      <xdr:rowOff>38100</xdr:rowOff>
    </xdr:to>
    <xdr:sp>
      <xdr:nvSpPr>
        <xdr:cNvPr id="297" name="Line 669"/>
        <xdr:cNvSpPr>
          <a:spLocks/>
        </xdr:cNvSpPr>
      </xdr:nvSpPr>
      <xdr:spPr>
        <a:xfrm>
          <a:off x="1171575" y="167163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77</xdr:row>
      <xdr:rowOff>76200</xdr:rowOff>
    </xdr:from>
    <xdr:to>
      <xdr:col>4</xdr:col>
      <xdr:colOff>295275</xdr:colOff>
      <xdr:row>77</xdr:row>
      <xdr:rowOff>76200</xdr:rowOff>
    </xdr:to>
    <xdr:sp>
      <xdr:nvSpPr>
        <xdr:cNvPr id="298" name="Line 670"/>
        <xdr:cNvSpPr>
          <a:spLocks/>
        </xdr:cNvSpPr>
      </xdr:nvSpPr>
      <xdr:spPr>
        <a:xfrm rot="19341143">
          <a:off x="2066925" y="165068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73</xdr:row>
      <xdr:rowOff>66675</xdr:rowOff>
    </xdr:from>
    <xdr:to>
      <xdr:col>1</xdr:col>
      <xdr:colOff>409575</xdr:colOff>
      <xdr:row>77</xdr:row>
      <xdr:rowOff>114300</xdr:rowOff>
    </xdr:to>
    <xdr:sp>
      <xdr:nvSpPr>
        <xdr:cNvPr id="299" name="Line 671"/>
        <xdr:cNvSpPr>
          <a:spLocks/>
        </xdr:cNvSpPr>
      </xdr:nvSpPr>
      <xdr:spPr>
        <a:xfrm rot="5400000" flipH="1">
          <a:off x="1019175" y="156876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152400</xdr:colOff>
      <xdr:row>78</xdr:row>
      <xdr:rowOff>190500</xdr:rowOff>
    </xdr:from>
    <xdr:ext cx="504825" cy="209550"/>
    <xdr:sp>
      <xdr:nvSpPr>
        <xdr:cNvPr id="300" name="TextBox 672"/>
        <xdr:cNvSpPr txBox="1">
          <a:spLocks noChangeArrowheads="1"/>
        </xdr:cNvSpPr>
      </xdr:nvSpPr>
      <xdr:spPr>
        <a:xfrm>
          <a:off x="1419225" y="16868775"/>
          <a:ext cx="504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 cm</a:t>
          </a:r>
        </a:p>
      </xdr:txBody>
    </xdr:sp>
    <xdr:clientData/>
  </xdr:oneCellAnchor>
  <xdr:oneCellAnchor>
    <xdr:from>
      <xdr:col>4</xdr:col>
      <xdr:colOff>200025</xdr:colOff>
      <xdr:row>77</xdr:row>
      <xdr:rowOff>57150</xdr:rowOff>
    </xdr:from>
    <xdr:ext cx="504825" cy="209550"/>
    <xdr:sp>
      <xdr:nvSpPr>
        <xdr:cNvPr id="301" name="TextBox 673"/>
        <xdr:cNvSpPr txBox="1">
          <a:spLocks noChangeArrowheads="1"/>
        </xdr:cNvSpPr>
      </xdr:nvSpPr>
      <xdr:spPr>
        <a:xfrm>
          <a:off x="2200275" y="16487775"/>
          <a:ext cx="504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 mm</a:t>
          </a:r>
        </a:p>
      </xdr:txBody>
    </xdr:sp>
    <xdr:clientData/>
  </xdr:oneCellAnchor>
  <xdr:oneCellAnchor>
    <xdr:from>
      <xdr:col>0</xdr:col>
      <xdr:colOff>552450</xdr:colOff>
      <xdr:row>74</xdr:row>
      <xdr:rowOff>123825</xdr:rowOff>
    </xdr:from>
    <xdr:ext cx="504825" cy="209550"/>
    <xdr:sp>
      <xdr:nvSpPr>
        <xdr:cNvPr id="302" name="TextBox 674"/>
        <xdr:cNvSpPr txBox="1">
          <a:spLocks noChangeArrowheads="1"/>
        </xdr:cNvSpPr>
      </xdr:nvSpPr>
      <xdr:spPr>
        <a:xfrm>
          <a:off x="552450" y="15944850"/>
          <a:ext cx="504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 cm</a:t>
          </a:r>
        </a:p>
      </xdr:txBody>
    </xdr:sp>
    <xdr:clientData/>
  </xdr:oneCellAnchor>
  <xdr:twoCellAnchor>
    <xdr:from>
      <xdr:col>15</xdr:col>
      <xdr:colOff>0</xdr:colOff>
      <xdr:row>90</xdr:row>
      <xdr:rowOff>190500</xdr:rowOff>
    </xdr:from>
    <xdr:to>
      <xdr:col>25</xdr:col>
      <xdr:colOff>28575</xdr:colOff>
      <xdr:row>102</xdr:row>
      <xdr:rowOff>19050</xdr:rowOff>
    </xdr:to>
    <xdr:grpSp>
      <xdr:nvGrpSpPr>
        <xdr:cNvPr id="303" name="Group 676"/>
        <xdr:cNvGrpSpPr>
          <a:grpSpLocks/>
        </xdr:cNvGrpSpPr>
      </xdr:nvGrpSpPr>
      <xdr:grpSpPr>
        <a:xfrm>
          <a:off x="6019800" y="19192875"/>
          <a:ext cx="3124200" cy="2085975"/>
          <a:chOff x="2270" y="2592"/>
          <a:chExt cx="2218" cy="1294"/>
        </a:xfrm>
        <a:solidFill>
          <a:srgbClr val="FFFFFF"/>
        </a:solidFill>
      </xdr:grpSpPr>
      <xdr:grpSp>
        <xdr:nvGrpSpPr>
          <xdr:cNvPr id="304" name="Group 677"/>
          <xdr:cNvGrpSpPr>
            <a:grpSpLocks/>
          </xdr:cNvGrpSpPr>
        </xdr:nvGrpSpPr>
        <xdr:grpSpPr>
          <a:xfrm>
            <a:off x="2270" y="2592"/>
            <a:ext cx="1600" cy="1294"/>
            <a:chOff x="2270" y="2592"/>
            <a:chExt cx="1600" cy="1294"/>
          </a:xfrm>
          <a:solidFill>
            <a:srgbClr val="FFFFFF"/>
          </a:solidFill>
        </xdr:grpSpPr>
        <xdr:sp>
          <xdr:nvSpPr>
            <xdr:cNvPr id="305" name="AutoShape 678"/>
            <xdr:cNvSpPr>
              <a:spLocks/>
            </xdr:cNvSpPr>
          </xdr:nvSpPr>
          <xdr:spPr>
            <a:xfrm flipV="1">
              <a:off x="3402" y="3518"/>
              <a:ext cx="468" cy="2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06" name="Group 679"/>
            <xdr:cNvGrpSpPr>
              <a:grpSpLocks/>
            </xdr:cNvGrpSpPr>
          </xdr:nvGrpSpPr>
          <xdr:grpSpPr>
            <a:xfrm>
              <a:off x="2270" y="2592"/>
              <a:ext cx="1447" cy="1294"/>
              <a:chOff x="2276" y="1434"/>
              <a:chExt cx="1447" cy="1294"/>
            </a:xfrm>
            <a:solidFill>
              <a:srgbClr val="FFFFFF"/>
            </a:solidFill>
          </xdr:grpSpPr>
          <xdr:grpSp>
            <xdr:nvGrpSpPr>
              <xdr:cNvPr id="307" name="Group 680"/>
              <xdr:cNvGrpSpPr>
                <a:grpSpLocks/>
              </xdr:cNvGrpSpPr>
            </xdr:nvGrpSpPr>
            <xdr:grpSpPr>
              <a:xfrm>
                <a:off x="2604" y="1434"/>
                <a:ext cx="1074" cy="948"/>
                <a:chOff x="2604" y="1434"/>
                <a:chExt cx="1074" cy="948"/>
              </a:xfrm>
              <a:solidFill>
                <a:srgbClr val="FFFFFF"/>
              </a:solidFill>
            </xdr:grpSpPr>
            <xdr:sp>
              <xdr:nvSpPr>
                <xdr:cNvPr id="308" name="AutoShape 681"/>
                <xdr:cNvSpPr>
                  <a:spLocks/>
                </xdr:cNvSpPr>
              </xdr:nvSpPr>
              <xdr:spPr>
                <a:xfrm>
                  <a:off x="2604" y="1434"/>
                  <a:ext cx="0" cy="94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triangl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9" name="AutoShape 682"/>
                <xdr:cNvSpPr>
                  <a:spLocks/>
                </xdr:cNvSpPr>
              </xdr:nvSpPr>
              <xdr:spPr>
                <a:xfrm>
                  <a:off x="2604" y="2382"/>
                  <a:ext cx="1074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312" name="AutoShape 685"/>
          <xdr:cNvSpPr>
            <a:spLocks/>
          </xdr:cNvSpPr>
        </xdr:nvSpPr>
        <xdr:spPr>
          <a:xfrm rot="16200000">
            <a:off x="2604" y="2771"/>
            <a:ext cx="1884" cy="763"/>
          </a:xfrm>
          <a:prstGeom prst="arc">
            <a:avLst>
              <a:gd name="adj" fmla="val -840709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81</xdr:row>
      <xdr:rowOff>152400</xdr:rowOff>
    </xdr:from>
    <xdr:to>
      <xdr:col>21</xdr:col>
      <xdr:colOff>180975</xdr:colOff>
      <xdr:row>92</xdr:row>
      <xdr:rowOff>171450</xdr:rowOff>
    </xdr:to>
    <xdr:grpSp>
      <xdr:nvGrpSpPr>
        <xdr:cNvPr id="313" name="Group 686"/>
        <xdr:cNvGrpSpPr>
          <a:grpSpLocks/>
        </xdr:cNvGrpSpPr>
      </xdr:nvGrpSpPr>
      <xdr:grpSpPr>
        <a:xfrm>
          <a:off x="6019800" y="17430750"/>
          <a:ext cx="1943100" cy="2057400"/>
          <a:chOff x="2276" y="1434"/>
          <a:chExt cx="1469" cy="1286"/>
        </a:xfrm>
        <a:solidFill>
          <a:srgbClr val="FFFFFF"/>
        </a:solidFill>
      </xdr:grpSpPr>
      <xdr:grpSp>
        <xdr:nvGrpSpPr>
          <xdr:cNvPr id="314" name="Group 687"/>
          <xdr:cNvGrpSpPr>
            <a:grpSpLocks/>
          </xdr:cNvGrpSpPr>
        </xdr:nvGrpSpPr>
        <xdr:grpSpPr>
          <a:xfrm>
            <a:off x="2276" y="1434"/>
            <a:ext cx="1469" cy="1286"/>
            <a:chOff x="2276" y="1434"/>
            <a:chExt cx="1469" cy="1286"/>
          </a:xfrm>
          <a:solidFill>
            <a:srgbClr val="FFFFFF"/>
          </a:solidFill>
        </xdr:grpSpPr>
        <xdr:grpSp>
          <xdr:nvGrpSpPr>
            <xdr:cNvPr id="315" name="Group 688"/>
            <xdr:cNvGrpSpPr>
              <a:grpSpLocks/>
            </xdr:cNvGrpSpPr>
          </xdr:nvGrpSpPr>
          <xdr:grpSpPr>
            <a:xfrm>
              <a:off x="2604" y="1434"/>
              <a:ext cx="1074" cy="948"/>
              <a:chOff x="2604" y="1434"/>
              <a:chExt cx="1074" cy="948"/>
            </a:xfrm>
            <a:solidFill>
              <a:srgbClr val="FFFFFF"/>
            </a:solidFill>
          </xdr:grpSpPr>
          <xdr:sp>
            <xdr:nvSpPr>
              <xdr:cNvPr id="316" name="AutoShape 689"/>
              <xdr:cNvSpPr>
                <a:spLocks/>
              </xdr:cNvSpPr>
            </xdr:nvSpPr>
            <xdr:spPr>
              <a:xfrm>
                <a:off x="2604" y="1434"/>
                <a:ext cx="0" cy="94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7" name="AutoShape 690"/>
              <xdr:cNvSpPr>
                <a:spLocks/>
              </xdr:cNvSpPr>
            </xdr:nvSpPr>
            <xdr:spPr>
              <a:xfrm>
                <a:off x="2604" y="2382"/>
                <a:ext cx="107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320" name="AutoShape 693"/>
          <xdr:cNvSpPr>
            <a:spLocks/>
          </xdr:cNvSpPr>
        </xdr:nvSpPr>
        <xdr:spPr>
          <a:xfrm flipV="1">
            <a:off x="2604" y="1692"/>
            <a:ext cx="822" cy="6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142875</xdr:colOff>
      <xdr:row>84</xdr:row>
      <xdr:rowOff>57150</xdr:rowOff>
    </xdr:from>
    <xdr:to>
      <xdr:col>4</xdr:col>
      <xdr:colOff>638175</xdr:colOff>
      <xdr:row>89</xdr:row>
      <xdr:rowOff>161925</xdr:rowOff>
    </xdr:to>
    <xdr:grpSp>
      <xdr:nvGrpSpPr>
        <xdr:cNvPr id="321" name="Group 694"/>
        <xdr:cNvGrpSpPr>
          <a:grpSpLocks/>
        </xdr:cNvGrpSpPr>
      </xdr:nvGrpSpPr>
      <xdr:grpSpPr>
        <a:xfrm>
          <a:off x="1838325" y="17935575"/>
          <a:ext cx="800100" cy="1028700"/>
          <a:chOff x="4191" y="3015"/>
          <a:chExt cx="502" cy="651"/>
        </a:xfrm>
        <a:solidFill>
          <a:srgbClr val="FFFFFF"/>
        </a:solidFill>
      </xdr:grpSpPr>
      <xdr:sp>
        <xdr:nvSpPr>
          <xdr:cNvPr id="322" name="AutoShape 695"/>
          <xdr:cNvSpPr>
            <a:spLocks/>
          </xdr:cNvSpPr>
        </xdr:nvSpPr>
        <xdr:spPr>
          <a:xfrm>
            <a:off x="4248" y="3060"/>
            <a:ext cx="390" cy="60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AutoShape 696"/>
          <xdr:cNvSpPr>
            <a:spLocks/>
          </xdr:cNvSpPr>
        </xdr:nvSpPr>
        <xdr:spPr>
          <a:xfrm rot="5400000" flipH="1" flipV="1">
            <a:off x="4637" y="3018"/>
            <a:ext cx="56" cy="56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AutoShape 697"/>
          <xdr:cNvSpPr>
            <a:spLocks/>
          </xdr:cNvSpPr>
        </xdr:nvSpPr>
        <xdr:spPr>
          <a:xfrm rot="16200000" flipV="1">
            <a:off x="4191" y="3015"/>
            <a:ext cx="56" cy="56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AutoShape 698"/>
          <xdr:cNvSpPr>
            <a:spLocks/>
          </xdr:cNvSpPr>
        </xdr:nvSpPr>
        <xdr:spPr>
          <a:xfrm>
            <a:off x="4251" y="3059"/>
            <a:ext cx="384" cy="0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123825</xdr:colOff>
      <xdr:row>91</xdr:row>
      <xdr:rowOff>28575</xdr:rowOff>
    </xdr:from>
    <xdr:to>
      <xdr:col>8</xdr:col>
      <xdr:colOff>19050</xdr:colOff>
      <xdr:row>97</xdr:row>
      <xdr:rowOff>0</xdr:rowOff>
    </xdr:to>
    <xdr:grpSp>
      <xdr:nvGrpSpPr>
        <xdr:cNvPr id="326" name="Group 699"/>
        <xdr:cNvGrpSpPr>
          <a:grpSpLocks/>
        </xdr:cNvGrpSpPr>
      </xdr:nvGrpSpPr>
      <xdr:grpSpPr>
        <a:xfrm>
          <a:off x="1819275" y="19230975"/>
          <a:ext cx="1771650" cy="990600"/>
          <a:chOff x="3507" y="563"/>
          <a:chExt cx="1115" cy="625"/>
        </a:xfrm>
        <a:solidFill>
          <a:srgbClr val="FFFFFF"/>
        </a:solidFill>
      </xdr:grpSpPr>
      <xdr:sp>
        <xdr:nvSpPr>
          <xdr:cNvPr id="327" name="AutoShape 700"/>
          <xdr:cNvSpPr>
            <a:spLocks/>
          </xdr:cNvSpPr>
        </xdr:nvSpPr>
        <xdr:spPr>
          <a:xfrm>
            <a:off x="3760" y="1186"/>
            <a:ext cx="6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28" name="Group 701"/>
          <xdr:cNvGrpSpPr>
            <a:grpSpLocks/>
          </xdr:cNvGrpSpPr>
        </xdr:nvGrpSpPr>
        <xdr:grpSpPr>
          <a:xfrm>
            <a:off x="3507" y="567"/>
            <a:ext cx="255" cy="621"/>
            <a:chOff x="3507" y="567"/>
            <a:chExt cx="255" cy="621"/>
          </a:xfrm>
          <a:solidFill>
            <a:srgbClr val="FFFFFF"/>
          </a:solidFill>
        </xdr:grpSpPr>
        <xdr:sp>
          <xdr:nvSpPr>
            <xdr:cNvPr id="329" name="AutoShape 702"/>
            <xdr:cNvSpPr>
              <a:spLocks/>
            </xdr:cNvSpPr>
          </xdr:nvSpPr>
          <xdr:spPr>
            <a:xfrm rot="15474314" flipV="1">
              <a:off x="3507" y="567"/>
              <a:ext cx="56" cy="56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0" name="AutoShape 703"/>
            <xdr:cNvSpPr>
              <a:spLocks/>
            </xdr:cNvSpPr>
          </xdr:nvSpPr>
          <xdr:spPr>
            <a:xfrm flipH="1" flipV="1">
              <a:off x="3570" y="618"/>
              <a:ext cx="192" cy="5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1" name="Group 704"/>
          <xdr:cNvGrpSpPr>
            <a:grpSpLocks/>
          </xdr:cNvGrpSpPr>
        </xdr:nvGrpSpPr>
        <xdr:grpSpPr>
          <a:xfrm flipH="1">
            <a:off x="4367" y="563"/>
            <a:ext cx="255" cy="621"/>
            <a:chOff x="3507" y="567"/>
            <a:chExt cx="255" cy="621"/>
          </a:xfrm>
          <a:solidFill>
            <a:srgbClr val="FFFFFF"/>
          </a:solidFill>
        </xdr:grpSpPr>
        <xdr:sp>
          <xdr:nvSpPr>
            <xdr:cNvPr id="332" name="AutoShape 705"/>
            <xdr:cNvSpPr>
              <a:spLocks/>
            </xdr:cNvSpPr>
          </xdr:nvSpPr>
          <xdr:spPr>
            <a:xfrm rot="15474314" flipV="1">
              <a:off x="3507" y="567"/>
              <a:ext cx="56" cy="56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3" name="AutoShape 706"/>
            <xdr:cNvSpPr>
              <a:spLocks/>
            </xdr:cNvSpPr>
          </xdr:nvSpPr>
          <xdr:spPr>
            <a:xfrm flipH="1" flipV="1">
              <a:off x="3570" y="618"/>
              <a:ext cx="192" cy="5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342900</xdr:colOff>
      <xdr:row>103</xdr:row>
      <xdr:rowOff>9525</xdr:rowOff>
    </xdr:from>
    <xdr:to>
      <xdr:col>19</xdr:col>
      <xdr:colOff>276225</xdr:colOff>
      <xdr:row>109</xdr:row>
      <xdr:rowOff>133350</xdr:rowOff>
    </xdr:to>
    <xdr:grpSp>
      <xdr:nvGrpSpPr>
        <xdr:cNvPr id="334" name="Group 707"/>
        <xdr:cNvGrpSpPr>
          <a:grpSpLocks/>
        </xdr:cNvGrpSpPr>
      </xdr:nvGrpSpPr>
      <xdr:grpSpPr>
        <a:xfrm>
          <a:off x="5724525" y="21469350"/>
          <a:ext cx="1552575" cy="1362075"/>
          <a:chOff x="3195" y="1020"/>
          <a:chExt cx="981" cy="858"/>
        </a:xfrm>
        <a:solidFill>
          <a:srgbClr val="FFFFFF"/>
        </a:solidFill>
      </xdr:grpSpPr>
      <xdr:grpSp>
        <xdr:nvGrpSpPr>
          <xdr:cNvPr id="335" name="Group 708"/>
          <xdr:cNvGrpSpPr>
            <a:grpSpLocks/>
          </xdr:cNvGrpSpPr>
        </xdr:nvGrpSpPr>
        <xdr:grpSpPr>
          <a:xfrm>
            <a:off x="3198" y="1284"/>
            <a:ext cx="468" cy="594"/>
            <a:chOff x="3198" y="1284"/>
            <a:chExt cx="468" cy="594"/>
          </a:xfrm>
          <a:solidFill>
            <a:srgbClr val="FFFFFF"/>
          </a:solidFill>
        </xdr:grpSpPr>
        <xdr:sp>
          <xdr:nvSpPr>
            <xdr:cNvPr id="336" name="AutoShape 709"/>
            <xdr:cNvSpPr>
              <a:spLocks/>
            </xdr:cNvSpPr>
          </xdr:nvSpPr>
          <xdr:spPr>
            <a:xfrm>
              <a:off x="3198" y="1284"/>
              <a:ext cx="0" cy="59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AutoShape 710"/>
            <xdr:cNvSpPr>
              <a:spLocks/>
            </xdr:cNvSpPr>
          </xdr:nvSpPr>
          <xdr:spPr>
            <a:xfrm>
              <a:off x="3198" y="1878"/>
              <a:ext cx="46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AutoShape 711"/>
            <xdr:cNvSpPr>
              <a:spLocks/>
            </xdr:cNvSpPr>
          </xdr:nvSpPr>
          <xdr:spPr>
            <a:xfrm flipV="1">
              <a:off x="3666" y="1452"/>
              <a:ext cx="0" cy="42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AutoShape 712"/>
            <xdr:cNvSpPr>
              <a:spLocks/>
            </xdr:cNvSpPr>
          </xdr:nvSpPr>
          <xdr:spPr>
            <a:xfrm flipH="1" flipV="1">
              <a:off x="3198" y="1284"/>
              <a:ext cx="468" cy="16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0" name="Group 713"/>
          <xdr:cNvGrpSpPr>
            <a:grpSpLocks/>
          </xdr:cNvGrpSpPr>
        </xdr:nvGrpSpPr>
        <xdr:grpSpPr>
          <a:xfrm>
            <a:off x="3708" y="1020"/>
            <a:ext cx="468" cy="594"/>
            <a:chOff x="3900" y="936"/>
            <a:chExt cx="468" cy="594"/>
          </a:xfrm>
          <a:solidFill>
            <a:srgbClr val="FFFFFF"/>
          </a:solidFill>
        </xdr:grpSpPr>
        <xdr:sp>
          <xdr:nvSpPr>
            <xdr:cNvPr id="341" name="AutoShape 714"/>
            <xdr:cNvSpPr>
              <a:spLocks/>
            </xdr:cNvSpPr>
          </xdr:nvSpPr>
          <xdr:spPr>
            <a:xfrm>
              <a:off x="3900" y="936"/>
              <a:ext cx="0" cy="59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" name="AutoShape 715"/>
            <xdr:cNvSpPr>
              <a:spLocks/>
            </xdr:cNvSpPr>
          </xdr:nvSpPr>
          <xdr:spPr>
            <a:xfrm>
              <a:off x="3900" y="1530"/>
              <a:ext cx="46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3" name="AutoShape 716"/>
            <xdr:cNvSpPr>
              <a:spLocks/>
            </xdr:cNvSpPr>
          </xdr:nvSpPr>
          <xdr:spPr>
            <a:xfrm flipV="1">
              <a:off x="4368" y="1104"/>
              <a:ext cx="0" cy="42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" name="AutoShape 717"/>
            <xdr:cNvSpPr>
              <a:spLocks/>
            </xdr:cNvSpPr>
          </xdr:nvSpPr>
          <xdr:spPr>
            <a:xfrm flipH="1" flipV="1">
              <a:off x="3900" y="936"/>
              <a:ext cx="468" cy="16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5" name="AutoShape 718"/>
          <xdr:cNvSpPr>
            <a:spLocks/>
          </xdr:cNvSpPr>
        </xdr:nvSpPr>
        <xdr:spPr>
          <a:xfrm flipH="1">
            <a:off x="3198" y="1614"/>
            <a:ext cx="510" cy="26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AutoShape 719"/>
          <xdr:cNvSpPr>
            <a:spLocks/>
          </xdr:cNvSpPr>
        </xdr:nvSpPr>
        <xdr:spPr>
          <a:xfrm flipH="1">
            <a:off x="3195" y="1020"/>
            <a:ext cx="510" cy="2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AutoShape 720"/>
          <xdr:cNvSpPr>
            <a:spLocks/>
          </xdr:cNvSpPr>
        </xdr:nvSpPr>
        <xdr:spPr>
          <a:xfrm flipH="1">
            <a:off x="3666" y="1614"/>
            <a:ext cx="510" cy="2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AutoShape 721"/>
          <xdr:cNvSpPr>
            <a:spLocks/>
          </xdr:cNvSpPr>
        </xdr:nvSpPr>
        <xdr:spPr>
          <a:xfrm flipH="1">
            <a:off x="3666" y="1188"/>
            <a:ext cx="510" cy="2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333375</xdr:colOff>
      <xdr:row>110</xdr:row>
      <xdr:rowOff>85725</xdr:rowOff>
    </xdr:from>
    <xdr:to>
      <xdr:col>18</xdr:col>
      <xdr:colOff>38100</xdr:colOff>
      <xdr:row>110</xdr:row>
      <xdr:rowOff>85725</xdr:rowOff>
    </xdr:to>
    <xdr:sp>
      <xdr:nvSpPr>
        <xdr:cNvPr id="349" name="Line 722"/>
        <xdr:cNvSpPr>
          <a:spLocks/>
        </xdr:cNvSpPr>
      </xdr:nvSpPr>
      <xdr:spPr>
        <a:xfrm>
          <a:off x="5715000" y="229933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390525</xdr:colOff>
      <xdr:row>104</xdr:row>
      <xdr:rowOff>66675</xdr:rowOff>
    </xdr:from>
    <xdr:to>
      <xdr:col>19</xdr:col>
      <xdr:colOff>390525</xdr:colOff>
      <xdr:row>107</xdr:row>
      <xdr:rowOff>104775</xdr:rowOff>
    </xdr:to>
    <xdr:sp>
      <xdr:nvSpPr>
        <xdr:cNvPr id="350" name="Line 723"/>
        <xdr:cNvSpPr>
          <a:spLocks/>
        </xdr:cNvSpPr>
      </xdr:nvSpPr>
      <xdr:spPr>
        <a:xfrm rot="16200000">
          <a:off x="7391400" y="217265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109</xdr:row>
      <xdr:rowOff>38100</xdr:rowOff>
    </xdr:from>
    <xdr:to>
      <xdr:col>19</xdr:col>
      <xdr:colOff>381000</xdr:colOff>
      <xdr:row>109</xdr:row>
      <xdr:rowOff>47625</xdr:rowOff>
    </xdr:to>
    <xdr:sp>
      <xdr:nvSpPr>
        <xdr:cNvPr id="351" name="Line 724"/>
        <xdr:cNvSpPr>
          <a:spLocks/>
        </xdr:cNvSpPr>
      </xdr:nvSpPr>
      <xdr:spPr>
        <a:xfrm rot="19846723">
          <a:off x="6610350" y="22736175"/>
          <a:ext cx="771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105</xdr:row>
      <xdr:rowOff>28575</xdr:rowOff>
    </xdr:from>
    <xdr:to>
      <xdr:col>14</xdr:col>
      <xdr:colOff>180975</xdr:colOff>
      <xdr:row>109</xdr:row>
      <xdr:rowOff>114300</xdr:rowOff>
    </xdr:to>
    <xdr:sp>
      <xdr:nvSpPr>
        <xdr:cNvPr id="352" name="Line 725"/>
        <xdr:cNvSpPr>
          <a:spLocks/>
        </xdr:cNvSpPr>
      </xdr:nvSpPr>
      <xdr:spPr>
        <a:xfrm rot="5400000">
          <a:off x="5562600" y="218884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0</xdr:colOff>
      <xdr:row>111</xdr:row>
      <xdr:rowOff>19050</xdr:rowOff>
    </xdr:from>
    <xdr:ext cx="390525" cy="200025"/>
    <xdr:sp>
      <xdr:nvSpPr>
        <xdr:cNvPr id="353" name="TextBox 726"/>
        <xdr:cNvSpPr txBox="1">
          <a:spLocks noChangeArrowheads="1"/>
        </xdr:cNvSpPr>
      </xdr:nvSpPr>
      <xdr:spPr>
        <a:xfrm>
          <a:off x="6019800" y="2313622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1.5 m</a:t>
          </a:r>
        </a:p>
      </xdr:txBody>
    </xdr:sp>
    <xdr:clientData/>
  </xdr:oneCellAnchor>
  <xdr:oneCellAnchor>
    <xdr:from>
      <xdr:col>14</xdr:col>
      <xdr:colOff>0</xdr:colOff>
      <xdr:row>106</xdr:row>
      <xdr:rowOff>152400</xdr:rowOff>
    </xdr:from>
    <xdr:ext cx="285750" cy="200025"/>
    <xdr:sp>
      <xdr:nvSpPr>
        <xdr:cNvPr id="354" name="TextBox 727"/>
        <xdr:cNvSpPr txBox="1">
          <a:spLocks noChangeArrowheads="1"/>
        </xdr:cNvSpPr>
      </xdr:nvSpPr>
      <xdr:spPr>
        <a:xfrm>
          <a:off x="5381625" y="22221825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 m</a:t>
          </a:r>
        </a:p>
      </xdr:txBody>
    </xdr:sp>
    <xdr:clientData/>
  </xdr:oneCellAnchor>
  <xdr:oneCellAnchor>
    <xdr:from>
      <xdr:col>20</xdr:col>
      <xdr:colOff>0</xdr:colOff>
      <xdr:row>105</xdr:row>
      <xdr:rowOff>104775</xdr:rowOff>
    </xdr:from>
    <xdr:ext cx="390525" cy="200025"/>
    <xdr:sp>
      <xdr:nvSpPr>
        <xdr:cNvPr id="355" name="TextBox 728"/>
        <xdr:cNvSpPr txBox="1">
          <a:spLocks noChangeArrowheads="1"/>
        </xdr:cNvSpPr>
      </xdr:nvSpPr>
      <xdr:spPr>
        <a:xfrm>
          <a:off x="7524750" y="21964650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2.5 m</a:t>
          </a:r>
        </a:p>
      </xdr:txBody>
    </xdr:sp>
    <xdr:clientData/>
  </xdr:oneCellAnchor>
  <xdr:oneCellAnchor>
    <xdr:from>
      <xdr:col>19</xdr:col>
      <xdr:colOff>0</xdr:colOff>
      <xdr:row>109</xdr:row>
      <xdr:rowOff>47625</xdr:rowOff>
    </xdr:from>
    <xdr:ext cx="285750" cy="200025"/>
    <xdr:sp>
      <xdr:nvSpPr>
        <xdr:cNvPr id="356" name="TextBox 729"/>
        <xdr:cNvSpPr txBox="1">
          <a:spLocks noChangeArrowheads="1"/>
        </xdr:cNvSpPr>
      </xdr:nvSpPr>
      <xdr:spPr>
        <a:xfrm>
          <a:off x="7000875" y="22745700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 m</a:t>
          </a:r>
        </a:p>
      </xdr:txBody>
    </xdr:sp>
    <xdr:clientData/>
  </xdr:oneCellAnchor>
  <xdr:twoCellAnchor>
    <xdr:from>
      <xdr:col>1</xdr:col>
      <xdr:colOff>552450</xdr:colOff>
      <xdr:row>112</xdr:row>
      <xdr:rowOff>114300</xdr:rowOff>
    </xdr:from>
    <xdr:to>
      <xdr:col>5</xdr:col>
      <xdr:colOff>209550</xdr:colOff>
      <xdr:row>121</xdr:row>
      <xdr:rowOff>95250</xdr:rowOff>
    </xdr:to>
    <xdr:grpSp>
      <xdr:nvGrpSpPr>
        <xdr:cNvPr id="357" name="Group 730"/>
        <xdr:cNvGrpSpPr>
          <a:grpSpLocks/>
        </xdr:cNvGrpSpPr>
      </xdr:nvGrpSpPr>
      <xdr:grpSpPr>
        <a:xfrm>
          <a:off x="1162050" y="23441025"/>
          <a:ext cx="1781175" cy="1857375"/>
          <a:chOff x="3204" y="1275"/>
          <a:chExt cx="1119" cy="1169"/>
        </a:xfrm>
        <a:solidFill>
          <a:srgbClr val="FFFFFF"/>
        </a:solidFill>
      </xdr:grpSpPr>
      <xdr:grpSp>
        <xdr:nvGrpSpPr>
          <xdr:cNvPr id="358" name="Group 731"/>
          <xdr:cNvGrpSpPr>
            <a:grpSpLocks/>
          </xdr:cNvGrpSpPr>
        </xdr:nvGrpSpPr>
        <xdr:grpSpPr>
          <a:xfrm>
            <a:off x="3204" y="1275"/>
            <a:ext cx="1119" cy="903"/>
            <a:chOff x="3204" y="1275"/>
            <a:chExt cx="1119" cy="903"/>
          </a:xfrm>
          <a:solidFill>
            <a:srgbClr val="FFFFFF"/>
          </a:solidFill>
        </xdr:grpSpPr>
        <xdr:grpSp>
          <xdr:nvGrpSpPr>
            <xdr:cNvPr id="359" name="Group 732"/>
            <xdr:cNvGrpSpPr>
              <a:grpSpLocks/>
            </xdr:cNvGrpSpPr>
          </xdr:nvGrpSpPr>
          <xdr:grpSpPr>
            <a:xfrm>
              <a:off x="3204" y="1482"/>
              <a:ext cx="684" cy="696"/>
              <a:chOff x="3204" y="1482"/>
              <a:chExt cx="684" cy="696"/>
            </a:xfrm>
            <a:solidFill>
              <a:srgbClr val="FFFFFF"/>
            </a:solidFill>
          </xdr:grpSpPr>
          <xdr:sp>
            <xdr:nvSpPr>
              <xdr:cNvPr id="360" name="AutoShape 733"/>
              <xdr:cNvSpPr>
                <a:spLocks/>
              </xdr:cNvSpPr>
            </xdr:nvSpPr>
            <xdr:spPr>
              <a:xfrm>
                <a:off x="3204" y="1482"/>
                <a:ext cx="0" cy="69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1" name="AutoShape 734"/>
              <xdr:cNvSpPr>
                <a:spLocks/>
              </xdr:cNvSpPr>
            </xdr:nvSpPr>
            <xdr:spPr>
              <a:xfrm>
                <a:off x="3204" y="2178"/>
                <a:ext cx="68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2" name="AutoShape 735"/>
              <xdr:cNvSpPr>
                <a:spLocks/>
              </xdr:cNvSpPr>
            </xdr:nvSpPr>
            <xdr:spPr>
              <a:xfrm flipV="1">
                <a:off x="3888" y="2028"/>
                <a:ext cx="0" cy="15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3" name="AutoShape 736"/>
              <xdr:cNvSpPr>
                <a:spLocks/>
              </xdr:cNvSpPr>
            </xdr:nvSpPr>
            <xdr:spPr>
              <a:xfrm rot="5400000" flipV="1">
                <a:off x="3288" y="1411"/>
                <a:ext cx="0" cy="15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4" name="AutoShape 737"/>
              <xdr:cNvSpPr>
                <a:spLocks/>
              </xdr:cNvSpPr>
            </xdr:nvSpPr>
            <xdr:spPr>
              <a:xfrm>
                <a:off x="3366" y="1488"/>
                <a:ext cx="0" cy="53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5" name="AutoShape 738"/>
              <xdr:cNvSpPr>
                <a:spLocks/>
              </xdr:cNvSpPr>
            </xdr:nvSpPr>
            <xdr:spPr>
              <a:xfrm flipH="1">
                <a:off x="3366" y="2028"/>
                <a:ext cx="52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66" name="Group 739"/>
            <xdr:cNvGrpSpPr>
              <a:grpSpLocks/>
            </xdr:cNvGrpSpPr>
          </xdr:nvGrpSpPr>
          <xdr:grpSpPr>
            <a:xfrm>
              <a:off x="3633" y="1278"/>
              <a:ext cx="684" cy="696"/>
              <a:chOff x="3642" y="1107"/>
              <a:chExt cx="684" cy="696"/>
            </a:xfrm>
            <a:solidFill>
              <a:srgbClr val="FFFFFF"/>
            </a:solidFill>
          </xdr:grpSpPr>
          <xdr:sp>
            <xdr:nvSpPr>
              <xdr:cNvPr id="367" name="AutoShape 740"/>
              <xdr:cNvSpPr>
                <a:spLocks/>
              </xdr:cNvSpPr>
            </xdr:nvSpPr>
            <xdr:spPr>
              <a:xfrm>
                <a:off x="3642" y="1107"/>
                <a:ext cx="0" cy="69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8" name="AutoShape 741"/>
              <xdr:cNvSpPr>
                <a:spLocks/>
              </xdr:cNvSpPr>
            </xdr:nvSpPr>
            <xdr:spPr>
              <a:xfrm>
                <a:off x="3642" y="1803"/>
                <a:ext cx="68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9" name="AutoShape 742"/>
              <xdr:cNvSpPr>
                <a:spLocks/>
              </xdr:cNvSpPr>
            </xdr:nvSpPr>
            <xdr:spPr>
              <a:xfrm flipV="1">
                <a:off x="4326" y="1653"/>
                <a:ext cx="0" cy="15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0" name="AutoShape 743"/>
              <xdr:cNvSpPr>
                <a:spLocks/>
              </xdr:cNvSpPr>
            </xdr:nvSpPr>
            <xdr:spPr>
              <a:xfrm rot="5400000" flipV="1">
                <a:off x="3726" y="1036"/>
                <a:ext cx="0" cy="15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1" name="AutoShape 744"/>
              <xdr:cNvSpPr>
                <a:spLocks/>
              </xdr:cNvSpPr>
            </xdr:nvSpPr>
            <xdr:spPr>
              <a:xfrm>
                <a:off x="3804" y="1113"/>
                <a:ext cx="0" cy="53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2" name="AutoShape 745"/>
              <xdr:cNvSpPr>
                <a:spLocks/>
              </xdr:cNvSpPr>
            </xdr:nvSpPr>
            <xdr:spPr>
              <a:xfrm flipH="1">
                <a:off x="3804" y="1653"/>
                <a:ext cx="52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73" name="AutoShape 746"/>
            <xdr:cNvSpPr>
              <a:spLocks/>
            </xdr:cNvSpPr>
          </xdr:nvSpPr>
          <xdr:spPr>
            <a:xfrm flipV="1">
              <a:off x="3204" y="1275"/>
              <a:ext cx="429" cy="2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4" name="AutoShape 747"/>
            <xdr:cNvSpPr>
              <a:spLocks/>
            </xdr:cNvSpPr>
          </xdr:nvSpPr>
          <xdr:spPr>
            <a:xfrm flipV="1">
              <a:off x="3888" y="1821"/>
              <a:ext cx="429" cy="2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5" name="AutoShape 748"/>
            <xdr:cNvSpPr>
              <a:spLocks/>
            </xdr:cNvSpPr>
          </xdr:nvSpPr>
          <xdr:spPr>
            <a:xfrm flipV="1">
              <a:off x="3369" y="1281"/>
              <a:ext cx="429" cy="2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6" name="AutoShape 749"/>
            <xdr:cNvSpPr>
              <a:spLocks/>
            </xdr:cNvSpPr>
          </xdr:nvSpPr>
          <xdr:spPr>
            <a:xfrm flipV="1">
              <a:off x="3210" y="1965"/>
              <a:ext cx="429" cy="2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" name="AutoShape 750"/>
            <xdr:cNvSpPr>
              <a:spLocks/>
            </xdr:cNvSpPr>
          </xdr:nvSpPr>
          <xdr:spPr>
            <a:xfrm flipV="1">
              <a:off x="3372" y="1815"/>
              <a:ext cx="429" cy="2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" name="AutoShape 751"/>
            <xdr:cNvSpPr>
              <a:spLocks/>
            </xdr:cNvSpPr>
          </xdr:nvSpPr>
          <xdr:spPr>
            <a:xfrm flipV="1">
              <a:off x="3894" y="1971"/>
              <a:ext cx="429" cy="2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79" name="AutoShape 752"/>
          <xdr:cNvSpPr>
            <a:spLocks/>
          </xdr:cNvSpPr>
        </xdr:nvSpPr>
        <xdr:spPr>
          <a:xfrm>
            <a:off x="3207" y="1488"/>
            <a:ext cx="156" cy="686"/>
          </a:xfrm>
          <a:prstGeom prst="rect">
            <a:avLst/>
          </a:prstGeom>
          <a:solidFill>
            <a:srgbClr val="CCCCF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AutoShape 753"/>
          <xdr:cNvSpPr>
            <a:spLocks/>
          </xdr:cNvSpPr>
        </xdr:nvSpPr>
        <xdr:spPr>
          <a:xfrm rot="5400000">
            <a:off x="3475" y="1763"/>
            <a:ext cx="144" cy="681"/>
          </a:xfrm>
          <a:prstGeom prst="rect">
            <a:avLst/>
          </a:prstGeom>
          <a:solidFill>
            <a:srgbClr val="CCCCF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247650</xdr:colOff>
      <xdr:row>114</xdr:row>
      <xdr:rowOff>47625</xdr:rowOff>
    </xdr:from>
    <xdr:to>
      <xdr:col>2</xdr:col>
      <xdr:colOff>247650</xdr:colOff>
      <xdr:row>118</xdr:row>
      <xdr:rowOff>28575</xdr:rowOff>
    </xdr:to>
    <xdr:sp>
      <xdr:nvSpPr>
        <xdr:cNvPr id="381" name="Line 757"/>
        <xdr:cNvSpPr>
          <a:spLocks/>
        </xdr:cNvSpPr>
      </xdr:nvSpPr>
      <xdr:spPr>
        <a:xfrm rot="5400000">
          <a:off x="1514475" y="237934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116</xdr:row>
      <xdr:rowOff>142875</xdr:rowOff>
    </xdr:from>
    <xdr:to>
      <xdr:col>5</xdr:col>
      <xdr:colOff>285750</xdr:colOff>
      <xdr:row>117</xdr:row>
      <xdr:rowOff>152400</xdr:rowOff>
    </xdr:to>
    <xdr:sp>
      <xdr:nvSpPr>
        <xdr:cNvPr id="382" name="Line 758"/>
        <xdr:cNvSpPr>
          <a:spLocks/>
        </xdr:cNvSpPr>
      </xdr:nvSpPr>
      <xdr:spPr>
        <a:xfrm rot="5400000">
          <a:off x="3019425" y="243078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113</xdr:row>
      <xdr:rowOff>161925</xdr:rowOff>
    </xdr:from>
    <xdr:to>
      <xdr:col>2</xdr:col>
      <xdr:colOff>161925</xdr:colOff>
      <xdr:row>113</xdr:row>
      <xdr:rowOff>161925</xdr:rowOff>
    </xdr:to>
    <xdr:sp>
      <xdr:nvSpPr>
        <xdr:cNvPr id="383" name="Line 759"/>
        <xdr:cNvSpPr>
          <a:spLocks/>
        </xdr:cNvSpPr>
      </xdr:nvSpPr>
      <xdr:spPr>
        <a:xfrm rot="10800000" flipH="1">
          <a:off x="1209675" y="236982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118</xdr:row>
      <xdr:rowOff>190500</xdr:rowOff>
    </xdr:from>
    <xdr:to>
      <xdr:col>6</xdr:col>
      <xdr:colOff>0</xdr:colOff>
      <xdr:row>118</xdr:row>
      <xdr:rowOff>200025</xdr:rowOff>
    </xdr:to>
    <xdr:sp>
      <xdr:nvSpPr>
        <xdr:cNvPr id="384" name="Line 760"/>
        <xdr:cNvSpPr>
          <a:spLocks/>
        </xdr:cNvSpPr>
      </xdr:nvSpPr>
      <xdr:spPr>
        <a:xfrm rot="9054554">
          <a:off x="2343150" y="2477452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116</xdr:row>
      <xdr:rowOff>28575</xdr:rowOff>
    </xdr:from>
    <xdr:to>
      <xdr:col>5</xdr:col>
      <xdr:colOff>228600</xdr:colOff>
      <xdr:row>116</xdr:row>
      <xdr:rowOff>28575</xdr:rowOff>
    </xdr:to>
    <xdr:sp>
      <xdr:nvSpPr>
        <xdr:cNvPr id="385" name="Line 761"/>
        <xdr:cNvSpPr>
          <a:spLocks/>
        </xdr:cNvSpPr>
      </xdr:nvSpPr>
      <xdr:spPr>
        <a:xfrm rot="10800000">
          <a:off x="2143125" y="241935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47625</xdr:colOff>
      <xdr:row>116</xdr:row>
      <xdr:rowOff>152400</xdr:rowOff>
    </xdr:from>
    <xdr:ext cx="419100" cy="200025"/>
    <xdr:sp>
      <xdr:nvSpPr>
        <xdr:cNvPr id="386" name="TextBox 764"/>
        <xdr:cNvSpPr txBox="1">
          <a:spLocks noChangeArrowheads="1"/>
        </xdr:cNvSpPr>
      </xdr:nvSpPr>
      <xdr:spPr>
        <a:xfrm>
          <a:off x="3076575" y="2431732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 cm</a:t>
          </a:r>
        </a:p>
      </xdr:txBody>
    </xdr:sp>
    <xdr:clientData/>
  </xdr:oneCellAnchor>
  <xdr:oneCellAnchor>
    <xdr:from>
      <xdr:col>5</xdr:col>
      <xdr:colOff>0</xdr:colOff>
      <xdr:row>115</xdr:row>
      <xdr:rowOff>9525</xdr:rowOff>
    </xdr:from>
    <xdr:ext cx="419100" cy="200025"/>
    <xdr:sp>
      <xdr:nvSpPr>
        <xdr:cNvPr id="387" name="TextBox 765"/>
        <xdr:cNvSpPr txBox="1">
          <a:spLocks noChangeArrowheads="1"/>
        </xdr:cNvSpPr>
      </xdr:nvSpPr>
      <xdr:spPr>
        <a:xfrm>
          <a:off x="2733675" y="23964900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60 cm</a:t>
          </a:r>
        </a:p>
      </xdr:txBody>
    </xdr:sp>
    <xdr:clientData/>
  </xdr:oneCellAnchor>
  <xdr:oneCellAnchor>
    <xdr:from>
      <xdr:col>3</xdr:col>
      <xdr:colOff>0</xdr:colOff>
      <xdr:row>115</xdr:row>
      <xdr:rowOff>114300</xdr:rowOff>
    </xdr:from>
    <xdr:ext cx="419100" cy="200025"/>
    <xdr:sp>
      <xdr:nvSpPr>
        <xdr:cNvPr id="388" name="TextBox 766"/>
        <xdr:cNvSpPr txBox="1">
          <a:spLocks noChangeArrowheads="1"/>
        </xdr:cNvSpPr>
      </xdr:nvSpPr>
      <xdr:spPr>
        <a:xfrm>
          <a:off x="1695450" y="2406967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90 cm</a:t>
          </a:r>
        </a:p>
      </xdr:txBody>
    </xdr:sp>
    <xdr:clientData/>
  </xdr:oneCellAnchor>
  <xdr:oneCellAnchor>
    <xdr:from>
      <xdr:col>5</xdr:col>
      <xdr:colOff>0</xdr:colOff>
      <xdr:row>118</xdr:row>
      <xdr:rowOff>161925</xdr:rowOff>
    </xdr:from>
    <xdr:ext cx="285750" cy="200025"/>
    <xdr:sp>
      <xdr:nvSpPr>
        <xdr:cNvPr id="389" name="TextBox 767"/>
        <xdr:cNvSpPr txBox="1">
          <a:spLocks noChangeArrowheads="1"/>
        </xdr:cNvSpPr>
      </xdr:nvSpPr>
      <xdr:spPr>
        <a:xfrm>
          <a:off x="2733675" y="24745950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m</a:t>
          </a:r>
        </a:p>
      </xdr:txBody>
    </xdr:sp>
    <xdr:clientData/>
  </xdr:oneCellAnchor>
  <xdr:oneCellAnchor>
    <xdr:from>
      <xdr:col>2</xdr:col>
      <xdr:colOff>0</xdr:colOff>
      <xdr:row>112</xdr:row>
      <xdr:rowOff>171450</xdr:rowOff>
    </xdr:from>
    <xdr:ext cx="419100" cy="200025"/>
    <xdr:sp>
      <xdr:nvSpPr>
        <xdr:cNvPr id="390" name="TextBox 768"/>
        <xdr:cNvSpPr txBox="1">
          <a:spLocks noChangeArrowheads="1"/>
        </xdr:cNvSpPr>
      </xdr:nvSpPr>
      <xdr:spPr>
        <a:xfrm>
          <a:off x="1266825" y="2349817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 cm</a:t>
          </a:r>
        </a:p>
      </xdr:txBody>
    </xdr:sp>
    <xdr:clientData/>
  </xdr:oneCellAnchor>
  <xdr:twoCellAnchor>
    <xdr:from>
      <xdr:col>0</xdr:col>
      <xdr:colOff>438150</xdr:colOff>
      <xdr:row>121</xdr:row>
      <xdr:rowOff>95250</xdr:rowOff>
    </xdr:from>
    <xdr:to>
      <xdr:col>5</xdr:col>
      <xdr:colOff>114300</xdr:colOff>
      <xdr:row>129</xdr:row>
      <xdr:rowOff>28575</xdr:rowOff>
    </xdr:to>
    <xdr:grpSp>
      <xdr:nvGrpSpPr>
        <xdr:cNvPr id="391" name="Group 769"/>
        <xdr:cNvGrpSpPr>
          <a:grpSpLocks/>
        </xdr:cNvGrpSpPr>
      </xdr:nvGrpSpPr>
      <xdr:grpSpPr>
        <a:xfrm>
          <a:off x="438150" y="25298400"/>
          <a:ext cx="2409825" cy="1495425"/>
          <a:chOff x="2816" y="2478"/>
          <a:chExt cx="1513" cy="936"/>
        </a:xfrm>
        <a:solidFill>
          <a:srgbClr val="FFFFFF"/>
        </a:solidFill>
      </xdr:grpSpPr>
      <xdr:sp>
        <xdr:nvSpPr>
          <xdr:cNvPr id="392" name="AutoShape 770"/>
          <xdr:cNvSpPr>
            <a:spLocks/>
          </xdr:cNvSpPr>
        </xdr:nvSpPr>
        <xdr:spPr>
          <a:xfrm flipV="1">
            <a:off x="3534" y="2478"/>
            <a:ext cx="0" cy="58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AutoShape 771"/>
          <xdr:cNvSpPr>
            <a:spLocks/>
          </xdr:cNvSpPr>
        </xdr:nvSpPr>
        <xdr:spPr>
          <a:xfrm rot="14070485" flipV="1">
            <a:off x="2816" y="3285"/>
            <a:ext cx="788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AutoShape 772"/>
          <xdr:cNvSpPr>
            <a:spLocks/>
          </xdr:cNvSpPr>
        </xdr:nvSpPr>
        <xdr:spPr>
          <a:xfrm rot="6026714" flipV="1">
            <a:off x="3518" y="3127"/>
            <a:ext cx="811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95" name="Group 773"/>
          <xdr:cNvGrpSpPr>
            <a:grpSpLocks/>
          </xdr:cNvGrpSpPr>
        </xdr:nvGrpSpPr>
        <xdr:grpSpPr>
          <a:xfrm>
            <a:off x="3540" y="2688"/>
            <a:ext cx="606" cy="474"/>
            <a:chOff x="3588" y="2688"/>
            <a:chExt cx="606" cy="474"/>
          </a:xfrm>
          <a:solidFill>
            <a:srgbClr val="FFFFFF"/>
          </a:solidFill>
        </xdr:grpSpPr>
        <xdr:sp>
          <xdr:nvSpPr>
            <xdr:cNvPr id="396" name="AutoShape 774"/>
            <xdr:cNvSpPr>
              <a:spLocks/>
            </xdr:cNvSpPr>
          </xdr:nvSpPr>
          <xdr:spPr>
            <a:xfrm>
              <a:off x="3588" y="2694"/>
              <a:ext cx="0" cy="36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7" name="AutoShape 775"/>
            <xdr:cNvSpPr>
              <a:spLocks/>
            </xdr:cNvSpPr>
          </xdr:nvSpPr>
          <xdr:spPr>
            <a:xfrm>
              <a:off x="3588" y="3054"/>
              <a:ext cx="600" cy="10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8" name="AutoShape 776"/>
            <xdr:cNvSpPr>
              <a:spLocks/>
            </xdr:cNvSpPr>
          </xdr:nvSpPr>
          <xdr:spPr>
            <a:xfrm flipH="1" flipV="1">
              <a:off x="3588" y="2688"/>
              <a:ext cx="606" cy="47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99" name="Group 777"/>
          <xdr:cNvGrpSpPr>
            <a:grpSpLocks/>
          </xdr:cNvGrpSpPr>
        </xdr:nvGrpSpPr>
        <xdr:grpSpPr>
          <a:xfrm>
            <a:off x="3192" y="2940"/>
            <a:ext cx="606" cy="474"/>
            <a:chOff x="3588" y="2688"/>
            <a:chExt cx="606" cy="474"/>
          </a:xfrm>
          <a:solidFill>
            <a:srgbClr val="FFFFFF"/>
          </a:solidFill>
        </xdr:grpSpPr>
        <xdr:sp>
          <xdr:nvSpPr>
            <xdr:cNvPr id="400" name="AutoShape 778"/>
            <xdr:cNvSpPr>
              <a:spLocks/>
            </xdr:cNvSpPr>
          </xdr:nvSpPr>
          <xdr:spPr>
            <a:xfrm>
              <a:off x="3588" y="2694"/>
              <a:ext cx="0" cy="36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1" name="AutoShape 779"/>
            <xdr:cNvSpPr>
              <a:spLocks/>
            </xdr:cNvSpPr>
          </xdr:nvSpPr>
          <xdr:spPr>
            <a:xfrm>
              <a:off x="3588" y="3054"/>
              <a:ext cx="600" cy="10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2" name="AutoShape 780"/>
            <xdr:cNvSpPr>
              <a:spLocks/>
            </xdr:cNvSpPr>
          </xdr:nvSpPr>
          <xdr:spPr>
            <a:xfrm flipH="1" flipV="1">
              <a:off x="3588" y="2688"/>
              <a:ext cx="606" cy="47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03" name="AutoShape 781"/>
          <xdr:cNvSpPr>
            <a:spLocks/>
          </xdr:cNvSpPr>
        </xdr:nvSpPr>
        <xdr:spPr>
          <a:xfrm flipV="1">
            <a:off x="3198" y="2688"/>
            <a:ext cx="336" cy="2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AutoShape 782"/>
          <xdr:cNvSpPr>
            <a:spLocks/>
          </xdr:cNvSpPr>
        </xdr:nvSpPr>
        <xdr:spPr>
          <a:xfrm flipV="1">
            <a:off x="3801" y="3171"/>
            <a:ext cx="336" cy="2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</xdr:col>
      <xdr:colOff>247650</xdr:colOff>
      <xdr:row>124</xdr:row>
      <xdr:rowOff>104775</xdr:rowOff>
    </xdr:from>
    <xdr:ext cx="209550" cy="238125"/>
    <xdr:sp>
      <xdr:nvSpPr>
        <xdr:cNvPr id="405" name="TextBox 783"/>
        <xdr:cNvSpPr txBox="1">
          <a:spLocks noChangeArrowheads="1"/>
        </xdr:cNvSpPr>
      </xdr:nvSpPr>
      <xdr:spPr>
        <a:xfrm>
          <a:off x="857250" y="2586990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</xdr:col>
      <xdr:colOff>104775</xdr:colOff>
      <xdr:row>122</xdr:row>
      <xdr:rowOff>133350</xdr:rowOff>
    </xdr:from>
    <xdr:ext cx="200025" cy="238125"/>
    <xdr:sp>
      <xdr:nvSpPr>
        <xdr:cNvPr id="406" name="TextBox 784"/>
        <xdr:cNvSpPr txBox="1">
          <a:spLocks noChangeArrowheads="1"/>
        </xdr:cNvSpPr>
      </xdr:nvSpPr>
      <xdr:spPr>
        <a:xfrm>
          <a:off x="1371600" y="2549842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2</xdr:col>
      <xdr:colOff>352425</xdr:colOff>
      <xdr:row>121</xdr:row>
      <xdr:rowOff>38100</xdr:rowOff>
    </xdr:from>
    <xdr:ext cx="161925" cy="238125"/>
    <xdr:sp>
      <xdr:nvSpPr>
        <xdr:cNvPr id="407" name="TextBox 786"/>
        <xdr:cNvSpPr txBox="1">
          <a:spLocks noChangeArrowheads="1"/>
        </xdr:cNvSpPr>
      </xdr:nvSpPr>
      <xdr:spPr>
        <a:xfrm>
          <a:off x="1619250" y="25241250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z</a:t>
          </a:r>
        </a:p>
      </xdr:txBody>
    </xdr:sp>
    <xdr:clientData/>
  </xdr:oneCellAnchor>
  <xdr:oneCellAnchor>
    <xdr:from>
      <xdr:col>1</xdr:col>
      <xdr:colOff>400050</xdr:colOff>
      <xdr:row>128</xdr:row>
      <xdr:rowOff>47625</xdr:rowOff>
    </xdr:from>
    <xdr:ext cx="209550" cy="238125"/>
    <xdr:sp>
      <xdr:nvSpPr>
        <xdr:cNvPr id="408" name="TextBox 787"/>
        <xdr:cNvSpPr txBox="1">
          <a:spLocks noChangeArrowheads="1"/>
        </xdr:cNvSpPr>
      </xdr:nvSpPr>
      <xdr:spPr>
        <a:xfrm>
          <a:off x="1009650" y="2661285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6</xdr:col>
      <xdr:colOff>0</xdr:colOff>
      <xdr:row>126</xdr:row>
      <xdr:rowOff>133350</xdr:rowOff>
    </xdr:from>
    <xdr:ext cx="180975" cy="238125"/>
    <xdr:sp>
      <xdr:nvSpPr>
        <xdr:cNvPr id="409" name="TextBox 788"/>
        <xdr:cNvSpPr txBox="1">
          <a:spLocks noChangeArrowheads="1"/>
        </xdr:cNvSpPr>
      </xdr:nvSpPr>
      <xdr:spPr>
        <a:xfrm>
          <a:off x="3028950" y="262985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1" u="none" baseline="0"/>
            <a:t>x</a:t>
          </a:r>
        </a:p>
      </xdr:txBody>
    </xdr:sp>
    <xdr:clientData/>
  </xdr:oneCellAnchor>
  <xdr:oneCellAnchor>
    <xdr:from>
      <xdr:col>1</xdr:col>
      <xdr:colOff>0</xdr:colOff>
      <xdr:row>129</xdr:row>
      <xdr:rowOff>133350</xdr:rowOff>
    </xdr:from>
    <xdr:ext cx="171450" cy="238125"/>
    <xdr:sp>
      <xdr:nvSpPr>
        <xdr:cNvPr id="410" name="TextBox 789"/>
        <xdr:cNvSpPr txBox="1">
          <a:spLocks noChangeArrowheads="1"/>
        </xdr:cNvSpPr>
      </xdr:nvSpPr>
      <xdr:spPr>
        <a:xfrm>
          <a:off x="609600" y="2689860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1" u="none" baseline="0"/>
            <a:t>y</a:t>
          </a:r>
        </a:p>
      </xdr:txBody>
    </xdr:sp>
    <xdr:clientData/>
  </xdr:oneCellAnchor>
  <xdr:oneCellAnchor>
    <xdr:from>
      <xdr:col>2</xdr:col>
      <xdr:colOff>266700</xdr:colOff>
      <xdr:row>126</xdr:row>
      <xdr:rowOff>47625</xdr:rowOff>
    </xdr:from>
    <xdr:ext cx="209550" cy="238125"/>
    <xdr:sp>
      <xdr:nvSpPr>
        <xdr:cNvPr id="411" name="TextBox 790"/>
        <xdr:cNvSpPr txBox="1">
          <a:spLocks noChangeArrowheads="1"/>
        </xdr:cNvSpPr>
      </xdr:nvSpPr>
      <xdr:spPr>
        <a:xfrm>
          <a:off x="1533525" y="2621280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4</xdr:col>
      <xdr:colOff>0</xdr:colOff>
      <xdr:row>128</xdr:row>
      <xdr:rowOff>152400</xdr:rowOff>
    </xdr:from>
    <xdr:ext cx="209550" cy="238125"/>
    <xdr:sp>
      <xdr:nvSpPr>
        <xdr:cNvPr id="412" name="TextBox 791"/>
        <xdr:cNvSpPr txBox="1">
          <a:spLocks noChangeArrowheads="1"/>
        </xdr:cNvSpPr>
      </xdr:nvSpPr>
      <xdr:spPr>
        <a:xfrm>
          <a:off x="2000250" y="2671762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4</xdr:col>
      <xdr:colOff>504825</xdr:colOff>
      <xdr:row>125</xdr:row>
      <xdr:rowOff>142875</xdr:rowOff>
    </xdr:from>
    <xdr:ext cx="171450" cy="238125"/>
    <xdr:sp>
      <xdr:nvSpPr>
        <xdr:cNvPr id="413" name="TextBox 792"/>
        <xdr:cNvSpPr txBox="1">
          <a:spLocks noChangeArrowheads="1"/>
        </xdr:cNvSpPr>
      </xdr:nvSpPr>
      <xdr:spPr>
        <a:xfrm>
          <a:off x="2505075" y="26108025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oneCellAnchor>
  <xdr:twoCellAnchor>
    <xdr:from>
      <xdr:col>8</xdr:col>
      <xdr:colOff>95250</xdr:colOff>
      <xdr:row>26</xdr:row>
      <xdr:rowOff>28575</xdr:rowOff>
    </xdr:from>
    <xdr:to>
      <xdr:col>12</xdr:col>
      <xdr:colOff>266700</xdr:colOff>
      <xdr:row>29</xdr:row>
      <xdr:rowOff>142875</xdr:rowOff>
    </xdr:to>
    <xdr:grpSp>
      <xdr:nvGrpSpPr>
        <xdr:cNvPr id="414" name="Group 793"/>
        <xdr:cNvGrpSpPr>
          <a:grpSpLocks/>
        </xdr:cNvGrpSpPr>
      </xdr:nvGrpSpPr>
      <xdr:grpSpPr>
        <a:xfrm>
          <a:off x="3667125" y="5600700"/>
          <a:ext cx="1266825" cy="714375"/>
          <a:chOff x="816" y="1388"/>
          <a:chExt cx="1109" cy="628"/>
        </a:xfrm>
        <a:solidFill>
          <a:srgbClr val="FFFFFF"/>
        </a:solidFill>
      </xdr:grpSpPr>
      <xdr:sp>
        <xdr:nvSpPr>
          <xdr:cNvPr id="415" name="AutoShape 794"/>
          <xdr:cNvSpPr>
            <a:spLocks/>
          </xdr:cNvSpPr>
        </xdr:nvSpPr>
        <xdr:spPr>
          <a:xfrm>
            <a:off x="1200" y="1392"/>
            <a:ext cx="720" cy="432"/>
          </a:xfrm>
          <a:prstGeom prst="plus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AutoShape 795"/>
          <xdr:cNvSpPr>
            <a:spLocks/>
          </xdr:cNvSpPr>
        </xdr:nvSpPr>
        <xdr:spPr>
          <a:xfrm>
            <a:off x="816" y="1584"/>
            <a:ext cx="720" cy="432"/>
          </a:xfrm>
          <a:prstGeom prst="plus">
            <a:avLst/>
          </a:prstGeom>
          <a:solidFill>
            <a:srgbClr val="B2B2B2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AutoShape 796"/>
          <xdr:cNvSpPr>
            <a:spLocks/>
          </xdr:cNvSpPr>
        </xdr:nvSpPr>
        <xdr:spPr>
          <a:xfrm flipV="1">
            <a:off x="1428" y="1392"/>
            <a:ext cx="384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AutoShape 797"/>
          <xdr:cNvSpPr>
            <a:spLocks/>
          </xdr:cNvSpPr>
        </xdr:nvSpPr>
        <xdr:spPr>
          <a:xfrm flipV="1">
            <a:off x="1541" y="1500"/>
            <a:ext cx="384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AutoShape 798"/>
          <xdr:cNvSpPr>
            <a:spLocks/>
          </xdr:cNvSpPr>
        </xdr:nvSpPr>
        <xdr:spPr>
          <a:xfrm flipH="1">
            <a:off x="1541" y="1823"/>
            <a:ext cx="267" cy="0"/>
          </a:xfrm>
          <a:prstGeom prst="line">
            <a:avLst/>
          </a:prstGeom>
          <a:noFill/>
          <a:ln w="285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AutoShape 799"/>
          <xdr:cNvSpPr>
            <a:spLocks/>
          </xdr:cNvSpPr>
        </xdr:nvSpPr>
        <xdr:spPr>
          <a:xfrm flipV="1">
            <a:off x="1431" y="1824"/>
            <a:ext cx="384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AutoShape 800"/>
          <xdr:cNvSpPr>
            <a:spLocks/>
          </xdr:cNvSpPr>
        </xdr:nvSpPr>
        <xdr:spPr>
          <a:xfrm flipH="1">
            <a:off x="1812" y="1716"/>
            <a:ext cx="101" cy="0"/>
          </a:xfrm>
          <a:prstGeom prst="line">
            <a:avLst/>
          </a:prstGeom>
          <a:noFill/>
          <a:ln w="285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AutoShape 801"/>
          <xdr:cNvSpPr>
            <a:spLocks/>
          </xdr:cNvSpPr>
        </xdr:nvSpPr>
        <xdr:spPr>
          <a:xfrm>
            <a:off x="1810" y="1715"/>
            <a:ext cx="0" cy="51"/>
          </a:xfrm>
          <a:prstGeom prst="line">
            <a:avLst/>
          </a:prstGeom>
          <a:noFill/>
          <a:ln w="285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AutoShape 802"/>
          <xdr:cNvSpPr>
            <a:spLocks/>
          </xdr:cNvSpPr>
        </xdr:nvSpPr>
        <xdr:spPr>
          <a:xfrm flipV="1">
            <a:off x="1536" y="1714"/>
            <a:ext cx="384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AutoShape 803"/>
          <xdr:cNvSpPr>
            <a:spLocks/>
          </xdr:cNvSpPr>
        </xdr:nvSpPr>
        <xdr:spPr>
          <a:xfrm>
            <a:off x="1307" y="1397"/>
            <a:ext cx="0" cy="102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AutoShape 804"/>
          <xdr:cNvSpPr>
            <a:spLocks/>
          </xdr:cNvSpPr>
        </xdr:nvSpPr>
        <xdr:spPr>
          <a:xfrm flipH="1">
            <a:off x="1202" y="1499"/>
            <a:ext cx="112" cy="0"/>
          </a:xfrm>
          <a:prstGeom prst="line">
            <a:avLst/>
          </a:prstGeom>
          <a:noFill/>
          <a:ln w="285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AutoShape 805"/>
          <xdr:cNvSpPr>
            <a:spLocks/>
          </xdr:cNvSpPr>
        </xdr:nvSpPr>
        <xdr:spPr>
          <a:xfrm>
            <a:off x="1202" y="1497"/>
            <a:ext cx="0" cy="83"/>
          </a:xfrm>
          <a:prstGeom prst="line">
            <a:avLst/>
          </a:prstGeom>
          <a:noFill/>
          <a:ln w="285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AutoShape 806"/>
          <xdr:cNvSpPr>
            <a:spLocks/>
          </xdr:cNvSpPr>
        </xdr:nvSpPr>
        <xdr:spPr>
          <a:xfrm flipV="1">
            <a:off x="817" y="1638"/>
            <a:ext cx="10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AutoShape 807"/>
          <xdr:cNvSpPr>
            <a:spLocks/>
          </xdr:cNvSpPr>
        </xdr:nvSpPr>
        <xdr:spPr>
          <a:xfrm flipV="1">
            <a:off x="929" y="1388"/>
            <a:ext cx="384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209550</xdr:colOff>
      <xdr:row>141</xdr:row>
      <xdr:rowOff>114300</xdr:rowOff>
    </xdr:from>
    <xdr:to>
      <xdr:col>19</xdr:col>
      <xdr:colOff>438150</xdr:colOff>
      <xdr:row>149</xdr:row>
      <xdr:rowOff>28575</xdr:rowOff>
    </xdr:to>
    <xdr:grpSp>
      <xdr:nvGrpSpPr>
        <xdr:cNvPr id="429" name="Group 808"/>
        <xdr:cNvGrpSpPr>
          <a:grpSpLocks/>
        </xdr:cNvGrpSpPr>
      </xdr:nvGrpSpPr>
      <xdr:grpSpPr>
        <a:xfrm>
          <a:off x="5591175" y="29432250"/>
          <a:ext cx="1847850" cy="1657350"/>
          <a:chOff x="3608" y="958"/>
          <a:chExt cx="1160" cy="956"/>
        </a:xfrm>
        <a:solidFill>
          <a:srgbClr val="FFFFFF"/>
        </a:solidFill>
      </xdr:grpSpPr>
      <xdr:grpSp>
        <xdr:nvGrpSpPr>
          <xdr:cNvPr id="430" name="Group 809"/>
          <xdr:cNvGrpSpPr>
            <a:grpSpLocks/>
          </xdr:cNvGrpSpPr>
        </xdr:nvGrpSpPr>
        <xdr:grpSpPr>
          <a:xfrm>
            <a:off x="3954" y="958"/>
            <a:ext cx="814" cy="620"/>
            <a:chOff x="4656" y="820"/>
            <a:chExt cx="814" cy="620"/>
          </a:xfrm>
          <a:solidFill>
            <a:srgbClr val="FFFFFF"/>
          </a:solidFill>
        </xdr:grpSpPr>
        <xdr:sp>
          <xdr:nvSpPr>
            <xdr:cNvPr id="431" name="AutoShape 810"/>
            <xdr:cNvSpPr>
              <a:spLocks/>
            </xdr:cNvSpPr>
          </xdr:nvSpPr>
          <xdr:spPr>
            <a:xfrm>
              <a:off x="4656" y="984"/>
              <a:ext cx="0" cy="45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2" name="AutoShape 811"/>
            <xdr:cNvSpPr>
              <a:spLocks/>
            </xdr:cNvSpPr>
          </xdr:nvSpPr>
          <xdr:spPr>
            <a:xfrm>
              <a:off x="4656" y="1440"/>
              <a:ext cx="8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3" name="AutoShape 812"/>
            <xdr:cNvSpPr>
              <a:spLocks/>
            </xdr:cNvSpPr>
          </xdr:nvSpPr>
          <xdr:spPr>
            <a:xfrm>
              <a:off x="5466" y="984"/>
              <a:ext cx="0" cy="45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4" name="AutoShape 813"/>
            <xdr:cNvSpPr>
              <a:spLocks/>
            </xdr:cNvSpPr>
          </xdr:nvSpPr>
          <xdr:spPr>
            <a:xfrm flipV="1">
              <a:off x="4656" y="820"/>
              <a:ext cx="408" cy="16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5" name="AutoShape 814"/>
            <xdr:cNvSpPr>
              <a:spLocks/>
            </xdr:cNvSpPr>
          </xdr:nvSpPr>
          <xdr:spPr>
            <a:xfrm flipH="1" flipV="1">
              <a:off x="5062" y="820"/>
              <a:ext cx="408" cy="16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36" name="AutoShape 815"/>
          <xdr:cNvSpPr>
            <a:spLocks/>
          </xdr:cNvSpPr>
        </xdr:nvSpPr>
        <xdr:spPr>
          <a:xfrm flipH="1">
            <a:off x="3612" y="1578"/>
            <a:ext cx="342" cy="33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AutoShape 816"/>
          <xdr:cNvSpPr>
            <a:spLocks/>
          </xdr:cNvSpPr>
        </xdr:nvSpPr>
        <xdr:spPr>
          <a:xfrm flipH="1">
            <a:off x="3610" y="1120"/>
            <a:ext cx="342" cy="3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AutoShape 817"/>
          <xdr:cNvSpPr>
            <a:spLocks/>
          </xdr:cNvSpPr>
        </xdr:nvSpPr>
        <xdr:spPr>
          <a:xfrm flipH="1">
            <a:off x="4020" y="960"/>
            <a:ext cx="342" cy="3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AutoShape 818"/>
          <xdr:cNvSpPr>
            <a:spLocks/>
          </xdr:cNvSpPr>
        </xdr:nvSpPr>
        <xdr:spPr>
          <a:xfrm flipH="1">
            <a:off x="4422" y="1120"/>
            <a:ext cx="342" cy="3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AutoShape 819"/>
          <xdr:cNvSpPr>
            <a:spLocks/>
          </xdr:cNvSpPr>
        </xdr:nvSpPr>
        <xdr:spPr>
          <a:xfrm flipH="1">
            <a:off x="4422" y="1578"/>
            <a:ext cx="342" cy="3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41" name="Group 820"/>
          <xdr:cNvGrpSpPr>
            <a:grpSpLocks/>
          </xdr:cNvGrpSpPr>
        </xdr:nvGrpSpPr>
        <xdr:grpSpPr>
          <a:xfrm>
            <a:off x="3608" y="1294"/>
            <a:ext cx="814" cy="620"/>
            <a:chOff x="3600" y="1992"/>
            <a:chExt cx="814" cy="620"/>
          </a:xfrm>
          <a:solidFill>
            <a:srgbClr val="FFFFFF"/>
          </a:solidFill>
        </xdr:grpSpPr>
        <xdr:grpSp>
          <xdr:nvGrpSpPr>
            <xdr:cNvPr id="442" name="Group 821"/>
            <xdr:cNvGrpSpPr>
              <a:grpSpLocks/>
            </xdr:cNvGrpSpPr>
          </xdr:nvGrpSpPr>
          <xdr:grpSpPr>
            <a:xfrm>
              <a:off x="3600" y="1992"/>
              <a:ext cx="814" cy="620"/>
              <a:chOff x="3612" y="1288"/>
              <a:chExt cx="814" cy="620"/>
            </a:xfrm>
            <a:solidFill>
              <a:srgbClr val="FFFFFF">
                <a:alpha val="50000"/>
              </a:srgbClr>
            </a:solidFill>
          </xdr:grpSpPr>
          <xdr:sp>
            <xdr:nvSpPr>
              <xdr:cNvPr id="443" name="AutoShape 822"/>
              <xdr:cNvSpPr>
                <a:spLocks/>
              </xdr:cNvSpPr>
            </xdr:nvSpPr>
            <xdr:spPr>
              <a:xfrm>
                <a:off x="3612" y="1452"/>
                <a:ext cx="0" cy="45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4" name="AutoShape 823"/>
              <xdr:cNvSpPr>
                <a:spLocks/>
              </xdr:cNvSpPr>
            </xdr:nvSpPr>
            <xdr:spPr>
              <a:xfrm>
                <a:off x="3612" y="1908"/>
                <a:ext cx="81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5" name="AutoShape 824"/>
              <xdr:cNvSpPr>
                <a:spLocks/>
              </xdr:cNvSpPr>
            </xdr:nvSpPr>
            <xdr:spPr>
              <a:xfrm>
                <a:off x="4422" y="1452"/>
                <a:ext cx="0" cy="45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6" name="AutoShape 825"/>
              <xdr:cNvSpPr>
                <a:spLocks/>
              </xdr:cNvSpPr>
            </xdr:nvSpPr>
            <xdr:spPr>
              <a:xfrm flipV="1">
                <a:off x="3612" y="1288"/>
                <a:ext cx="408" cy="16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7" name="AutoShape 826"/>
              <xdr:cNvSpPr>
                <a:spLocks/>
              </xdr:cNvSpPr>
            </xdr:nvSpPr>
            <xdr:spPr>
              <a:xfrm flipH="1" flipV="1">
                <a:off x="4018" y="1288"/>
                <a:ext cx="408" cy="16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48" name="AutoShape 827"/>
            <xdr:cNvSpPr>
              <a:spLocks/>
            </xdr:cNvSpPr>
          </xdr:nvSpPr>
          <xdr:spPr>
            <a:xfrm>
              <a:off x="3606" y="1998"/>
              <a:ext cx="802" cy="156"/>
            </a:xfrm>
            <a:prstGeom prst="triangle">
              <a:avLst/>
            </a:prstGeom>
            <a:solidFill>
              <a:srgbClr val="CCCCFF">
                <a:alpha val="50000"/>
              </a:srgbClr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9" name="AutoShape 828"/>
            <xdr:cNvSpPr>
              <a:spLocks/>
            </xdr:cNvSpPr>
          </xdr:nvSpPr>
          <xdr:spPr>
            <a:xfrm>
              <a:off x="3608" y="2154"/>
              <a:ext cx="798" cy="454"/>
            </a:xfrm>
            <a:prstGeom prst="rect">
              <a:avLst/>
            </a:prstGeom>
            <a:solidFill>
              <a:srgbClr val="CCCCFF">
                <a:alpha val="50000"/>
              </a:srgbClr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oneCellAnchor>
    <xdr:from>
      <xdr:col>18</xdr:col>
      <xdr:colOff>371475</xdr:colOff>
      <xdr:row>144</xdr:row>
      <xdr:rowOff>38100</xdr:rowOff>
    </xdr:from>
    <xdr:ext cx="209550" cy="238125"/>
    <xdr:sp>
      <xdr:nvSpPr>
        <xdr:cNvPr id="450" name="TextBox 829"/>
        <xdr:cNvSpPr txBox="1">
          <a:spLocks noChangeArrowheads="1"/>
        </xdr:cNvSpPr>
      </xdr:nvSpPr>
      <xdr:spPr>
        <a:xfrm>
          <a:off x="6819900" y="3001327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18</xdr:col>
      <xdr:colOff>457200</xdr:colOff>
      <xdr:row>149</xdr:row>
      <xdr:rowOff>38100</xdr:rowOff>
    </xdr:from>
    <xdr:ext cx="209550" cy="238125"/>
    <xdr:sp>
      <xdr:nvSpPr>
        <xdr:cNvPr id="451" name="TextBox 834"/>
        <xdr:cNvSpPr txBox="1">
          <a:spLocks noChangeArrowheads="1"/>
        </xdr:cNvSpPr>
      </xdr:nvSpPr>
      <xdr:spPr>
        <a:xfrm>
          <a:off x="6905625" y="3109912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13</xdr:col>
      <xdr:colOff>171450</xdr:colOff>
      <xdr:row>148</xdr:row>
      <xdr:rowOff>142875</xdr:rowOff>
    </xdr:from>
    <xdr:ext cx="209550" cy="238125"/>
    <xdr:sp>
      <xdr:nvSpPr>
        <xdr:cNvPr id="452" name="TextBox 835"/>
        <xdr:cNvSpPr txBox="1">
          <a:spLocks noChangeArrowheads="1"/>
        </xdr:cNvSpPr>
      </xdr:nvSpPr>
      <xdr:spPr>
        <a:xfrm>
          <a:off x="5334000" y="3099435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13</xdr:col>
      <xdr:colOff>200025</xdr:colOff>
      <xdr:row>144</xdr:row>
      <xdr:rowOff>161925</xdr:rowOff>
    </xdr:from>
    <xdr:ext cx="200025" cy="238125"/>
    <xdr:sp>
      <xdr:nvSpPr>
        <xdr:cNvPr id="453" name="TextBox 836"/>
        <xdr:cNvSpPr txBox="1">
          <a:spLocks noChangeArrowheads="1"/>
        </xdr:cNvSpPr>
      </xdr:nvSpPr>
      <xdr:spPr>
        <a:xfrm>
          <a:off x="5362575" y="301371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oneCellAnchor>
  <xdr:oneCellAnchor>
    <xdr:from>
      <xdr:col>17</xdr:col>
      <xdr:colOff>66675</xdr:colOff>
      <xdr:row>143</xdr:row>
      <xdr:rowOff>104775</xdr:rowOff>
    </xdr:from>
    <xdr:ext cx="200025" cy="238125"/>
    <xdr:sp>
      <xdr:nvSpPr>
        <xdr:cNvPr id="454" name="TextBox 837"/>
        <xdr:cNvSpPr txBox="1">
          <a:spLocks noChangeArrowheads="1"/>
        </xdr:cNvSpPr>
      </xdr:nvSpPr>
      <xdr:spPr>
        <a:xfrm>
          <a:off x="6372225" y="298323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18</xdr:col>
      <xdr:colOff>504825</xdr:colOff>
      <xdr:row>141</xdr:row>
      <xdr:rowOff>104775</xdr:rowOff>
    </xdr:from>
    <xdr:to>
      <xdr:col>20</xdr:col>
      <xdr:colOff>190500</xdr:colOff>
      <xdr:row>141</xdr:row>
      <xdr:rowOff>104775</xdr:rowOff>
    </xdr:to>
    <xdr:sp>
      <xdr:nvSpPr>
        <xdr:cNvPr id="455" name="Line 838"/>
        <xdr:cNvSpPr>
          <a:spLocks/>
        </xdr:cNvSpPr>
      </xdr:nvSpPr>
      <xdr:spPr>
        <a:xfrm>
          <a:off x="6953250" y="294227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141</xdr:row>
      <xdr:rowOff>104775</xdr:rowOff>
    </xdr:from>
    <xdr:to>
      <xdr:col>20</xdr:col>
      <xdr:colOff>85725</xdr:colOff>
      <xdr:row>146</xdr:row>
      <xdr:rowOff>95250</xdr:rowOff>
    </xdr:to>
    <xdr:sp>
      <xdr:nvSpPr>
        <xdr:cNvPr id="456" name="Line 839"/>
        <xdr:cNvSpPr>
          <a:spLocks/>
        </xdr:cNvSpPr>
      </xdr:nvSpPr>
      <xdr:spPr>
        <a:xfrm>
          <a:off x="7610475" y="294227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219075</xdr:colOff>
      <xdr:row>149</xdr:row>
      <xdr:rowOff>171450</xdr:rowOff>
    </xdr:from>
    <xdr:to>
      <xdr:col>18</xdr:col>
      <xdr:colOff>409575</xdr:colOff>
      <xdr:row>149</xdr:row>
      <xdr:rowOff>171450</xdr:rowOff>
    </xdr:to>
    <xdr:sp>
      <xdr:nvSpPr>
        <xdr:cNvPr id="457" name="Line 840"/>
        <xdr:cNvSpPr>
          <a:spLocks/>
        </xdr:cNvSpPr>
      </xdr:nvSpPr>
      <xdr:spPr>
        <a:xfrm rot="5400000">
          <a:off x="5600700" y="312324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145</xdr:row>
      <xdr:rowOff>95250</xdr:rowOff>
    </xdr:from>
    <xdr:to>
      <xdr:col>14</xdr:col>
      <xdr:colOff>152400</xdr:colOff>
      <xdr:row>149</xdr:row>
      <xdr:rowOff>47625</xdr:rowOff>
    </xdr:to>
    <xdr:sp>
      <xdr:nvSpPr>
        <xdr:cNvPr id="458" name="Line 841"/>
        <xdr:cNvSpPr>
          <a:spLocks/>
        </xdr:cNvSpPr>
      </xdr:nvSpPr>
      <xdr:spPr>
        <a:xfrm>
          <a:off x="5534025" y="302799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146</xdr:row>
      <xdr:rowOff>9525</xdr:rowOff>
    </xdr:from>
    <xdr:to>
      <xdr:col>19</xdr:col>
      <xdr:colOff>428625</xdr:colOff>
      <xdr:row>149</xdr:row>
      <xdr:rowOff>190500</xdr:rowOff>
    </xdr:to>
    <xdr:sp>
      <xdr:nvSpPr>
        <xdr:cNvPr id="459" name="Line 842"/>
        <xdr:cNvSpPr>
          <a:spLocks/>
        </xdr:cNvSpPr>
      </xdr:nvSpPr>
      <xdr:spPr>
        <a:xfrm rot="1743276" flipH="1">
          <a:off x="7219950" y="30441900"/>
          <a:ext cx="2095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9525</xdr:colOff>
      <xdr:row>149</xdr:row>
      <xdr:rowOff>228600</xdr:rowOff>
    </xdr:from>
    <xdr:ext cx="285750" cy="200025"/>
    <xdr:sp>
      <xdr:nvSpPr>
        <xdr:cNvPr id="460" name="TextBox 843"/>
        <xdr:cNvSpPr txBox="1">
          <a:spLocks noChangeArrowheads="1"/>
        </xdr:cNvSpPr>
      </xdr:nvSpPr>
      <xdr:spPr>
        <a:xfrm>
          <a:off x="6029325" y="31289625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 m</a:t>
          </a:r>
        </a:p>
      </xdr:txBody>
    </xdr:sp>
    <xdr:clientData/>
  </xdr:oneCellAnchor>
  <xdr:oneCellAnchor>
    <xdr:from>
      <xdr:col>20</xdr:col>
      <xdr:colOff>95250</xdr:colOff>
      <xdr:row>143</xdr:row>
      <xdr:rowOff>19050</xdr:rowOff>
    </xdr:from>
    <xdr:ext cx="285750" cy="200025"/>
    <xdr:sp>
      <xdr:nvSpPr>
        <xdr:cNvPr id="461" name="TextBox 844"/>
        <xdr:cNvSpPr txBox="1">
          <a:spLocks noChangeArrowheads="1"/>
        </xdr:cNvSpPr>
      </xdr:nvSpPr>
      <xdr:spPr>
        <a:xfrm>
          <a:off x="7620000" y="29746575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 m</a:t>
          </a:r>
        </a:p>
      </xdr:txBody>
    </xdr:sp>
    <xdr:clientData/>
  </xdr:oneCellAnchor>
  <xdr:oneCellAnchor>
    <xdr:from>
      <xdr:col>19</xdr:col>
      <xdr:colOff>352425</xdr:colOff>
      <xdr:row>147</xdr:row>
      <xdr:rowOff>161925</xdr:rowOff>
    </xdr:from>
    <xdr:ext cx="285750" cy="200025"/>
    <xdr:sp>
      <xdr:nvSpPr>
        <xdr:cNvPr id="462" name="TextBox 845"/>
        <xdr:cNvSpPr txBox="1">
          <a:spLocks noChangeArrowheads="1"/>
        </xdr:cNvSpPr>
      </xdr:nvSpPr>
      <xdr:spPr>
        <a:xfrm>
          <a:off x="7353300" y="30803850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 m</a:t>
          </a:r>
        </a:p>
      </xdr:txBody>
    </xdr:sp>
    <xdr:clientData/>
  </xdr:oneCellAnchor>
  <xdr:oneCellAnchor>
    <xdr:from>
      <xdr:col>13</xdr:col>
      <xdr:colOff>0</xdr:colOff>
      <xdr:row>146</xdr:row>
      <xdr:rowOff>152400</xdr:rowOff>
    </xdr:from>
    <xdr:ext cx="390525" cy="200025"/>
    <xdr:sp>
      <xdr:nvSpPr>
        <xdr:cNvPr id="463" name="TextBox 846"/>
        <xdr:cNvSpPr txBox="1">
          <a:spLocks noChangeArrowheads="1"/>
        </xdr:cNvSpPr>
      </xdr:nvSpPr>
      <xdr:spPr>
        <a:xfrm>
          <a:off x="5162550" y="305847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2.5 m</a:t>
          </a:r>
        </a:p>
      </xdr:txBody>
    </xdr:sp>
    <xdr:clientData/>
  </xdr:oneCellAnchor>
  <xdr:twoCellAnchor>
    <xdr:from>
      <xdr:col>13</xdr:col>
      <xdr:colOff>28575</xdr:colOff>
      <xdr:row>152</xdr:row>
      <xdr:rowOff>0</xdr:rowOff>
    </xdr:from>
    <xdr:to>
      <xdr:col>14</xdr:col>
      <xdr:colOff>609600</xdr:colOff>
      <xdr:row>161</xdr:row>
      <xdr:rowOff>180975</xdr:rowOff>
    </xdr:to>
    <xdr:grpSp>
      <xdr:nvGrpSpPr>
        <xdr:cNvPr id="464" name="Group 848"/>
        <xdr:cNvGrpSpPr>
          <a:grpSpLocks/>
        </xdr:cNvGrpSpPr>
      </xdr:nvGrpSpPr>
      <xdr:grpSpPr>
        <a:xfrm>
          <a:off x="5191125" y="31708725"/>
          <a:ext cx="800100" cy="2095500"/>
          <a:chOff x="3774" y="2126"/>
          <a:chExt cx="504" cy="1247"/>
        </a:xfrm>
        <a:solidFill>
          <a:srgbClr val="FFFFFF"/>
        </a:solidFill>
      </xdr:grpSpPr>
      <xdr:grpSp>
        <xdr:nvGrpSpPr>
          <xdr:cNvPr id="465" name="Group 849"/>
          <xdr:cNvGrpSpPr>
            <a:grpSpLocks/>
          </xdr:cNvGrpSpPr>
        </xdr:nvGrpSpPr>
        <xdr:grpSpPr>
          <a:xfrm>
            <a:off x="3927" y="2215"/>
            <a:ext cx="351" cy="1158"/>
            <a:chOff x="3927" y="2215"/>
            <a:chExt cx="351" cy="1158"/>
          </a:xfrm>
          <a:solidFill>
            <a:srgbClr val="FFFFFF"/>
          </a:solidFill>
        </xdr:grpSpPr>
        <xdr:grpSp>
          <xdr:nvGrpSpPr>
            <xdr:cNvPr id="466" name="Group 850"/>
            <xdr:cNvGrpSpPr>
              <a:grpSpLocks/>
            </xdr:cNvGrpSpPr>
          </xdr:nvGrpSpPr>
          <xdr:grpSpPr>
            <a:xfrm>
              <a:off x="3927" y="2215"/>
              <a:ext cx="350" cy="578"/>
              <a:chOff x="3927" y="2215"/>
              <a:chExt cx="350" cy="578"/>
            </a:xfrm>
            <a:solidFill>
              <a:srgbClr val="FFFFFF"/>
            </a:solidFill>
          </xdr:grpSpPr>
          <xdr:grpSp>
            <xdr:nvGrpSpPr>
              <xdr:cNvPr id="467" name="Group 851"/>
              <xdr:cNvGrpSpPr>
                <a:grpSpLocks/>
              </xdr:cNvGrpSpPr>
            </xdr:nvGrpSpPr>
            <xdr:grpSpPr>
              <a:xfrm>
                <a:off x="3927" y="2215"/>
                <a:ext cx="349" cy="347"/>
                <a:chOff x="3251" y="2175"/>
                <a:chExt cx="349" cy="347"/>
              </a:xfrm>
              <a:solidFill>
                <a:srgbClr val="FFFFFF"/>
              </a:solidFill>
            </xdr:grpSpPr>
            <xdr:sp>
              <xdr:nvSpPr>
                <xdr:cNvPr id="468" name="AutoShape 852"/>
                <xdr:cNvSpPr>
                  <a:spLocks/>
                </xdr:cNvSpPr>
              </xdr:nvSpPr>
              <xdr:spPr>
                <a:xfrm>
                  <a:off x="3252" y="2175"/>
                  <a:ext cx="348" cy="347"/>
                </a:xfrm>
                <a:prstGeom prst="ellipse">
                  <a:avLst/>
                </a:prstGeom>
                <a:solidFill>
                  <a:srgbClr val="CCCC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69" name="AutoShape 853"/>
                <xdr:cNvSpPr>
                  <a:spLocks/>
                </xdr:cNvSpPr>
              </xdr:nvSpPr>
              <xdr:spPr>
                <a:xfrm>
                  <a:off x="3251" y="2346"/>
                  <a:ext cx="348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470" name="AutoShape 854"/>
              <xdr:cNvSpPr>
                <a:spLocks/>
              </xdr:cNvSpPr>
            </xdr:nvSpPr>
            <xdr:spPr>
              <a:xfrm flipV="1">
                <a:off x="3932" y="2692"/>
                <a:ext cx="344" cy="100"/>
              </a:xfrm>
              <a:prstGeom prst="triangle">
                <a:avLst/>
              </a:prstGeom>
              <a:solidFill>
                <a:srgbClr val="CCCC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71" name="AutoShape 855"/>
              <xdr:cNvSpPr>
                <a:spLocks/>
              </xdr:cNvSpPr>
            </xdr:nvSpPr>
            <xdr:spPr>
              <a:xfrm>
                <a:off x="3932" y="2388"/>
                <a:ext cx="344" cy="304"/>
              </a:xfrm>
              <a:prstGeom prst="rect">
                <a:avLst/>
              </a:prstGeom>
              <a:solidFill>
                <a:srgbClr val="CCCC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72" name="AutoShape 856"/>
              <xdr:cNvSpPr>
                <a:spLocks/>
              </xdr:cNvSpPr>
            </xdr:nvSpPr>
            <xdr:spPr>
              <a:xfrm>
                <a:off x="3936" y="2385"/>
                <a:ext cx="338" cy="0"/>
              </a:xfrm>
              <a:prstGeom prst="line">
                <a:avLst/>
              </a:prstGeom>
              <a:noFill/>
              <a:ln w="38100" cmpd="sng">
                <a:solidFill>
                  <a:srgbClr val="CCCC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73" name="AutoShape 857"/>
              <xdr:cNvSpPr>
                <a:spLocks/>
              </xdr:cNvSpPr>
            </xdr:nvSpPr>
            <xdr:spPr>
              <a:xfrm>
                <a:off x="3935" y="2691"/>
                <a:ext cx="338" cy="0"/>
              </a:xfrm>
              <a:prstGeom prst="line">
                <a:avLst/>
              </a:prstGeom>
              <a:noFill/>
              <a:ln w="38100" cmpd="sng">
                <a:solidFill>
                  <a:srgbClr val="CCCC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74" name="AutoShape 858"/>
              <xdr:cNvSpPr>
                <a:spLocks/>
              </xdr:cNvSpPr>
            </xdr:nvSpPr>
            <xdr:spPr>
              <a:xfrm flipH="1" flipV="1">
                <a:off x="3930" y="2693"/>
                <a:ext cx="174" cy="9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75" name="AutoShape 859"/>
              <xdr:cNvSpPr>
                <a:spLocks/>
              </xdr:cNvSpPr>
            </xdr:nvSpPr>
            <xdr:spPr>
              <a:xfrm flipV="1">
                <a:off x="4104" y="2694"/>
                <a:ext cx="173" cy="9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76" name="Group 860"/>
            <xdr:cNvGrpSpPr>
              <a:grpSpLocks/>
            </xdr:cNvGrpSpPr>
          </xdr:nvGrpSpPr>
          <xdr:grpSpPr>
            <a:xfrm flipV="1">
              <a:off x="3928" y="2795"/>
              <a:ext cx="350" cy="578"/>
              <a:chOff x="4321" y="2367"/>
              <a:chExt cx="350" cy="578"/>
            </a:xfrm>
            <a:solidFill>
              <a:srgbClr val="FFFFFF"/>
            </a:solidFill>
          </xdr:grpSpPr>
          <xdr:grpSp>
            <xdr:nvGrpSpPr>
              <xdr:cNvPr id="477" name="Group 861"/>
              <xdr:cNvGrpSpPr>
                <a:grpSpLocks/>
              </xdr:cNvGrpSpPr>
            </xdr:nvGrpSpPr>
            <xdr:grpSpPr>
              <a:xfrm>
                <a:off x="4321" y="2367"/>
                <a:ext cx="349" cy="347"/>
                <a:chOff x="3251" y="2175"/>
                <a:chExt cx="349" cy="347"/>
              </a:xfrm>
              <a:solidFill>
                <a:srgbClr val="FFFFFF"/>
              </a:solidFill>
            </xdr:grpSpPr>
            <xdr:sp>
              <xdr:nvSpPr>
                <xdr:cNvPr id="478" name="AutoShape 862"/>
                <xdr:cNvSpPr>
                  <a:spLocks/>
                </xdr:cNvSpPr>
              </xdr:nvSpPr>
              <xdr:spPr>
                <a:xfrm>
                  <a:off x="3252" y="2175"/>
                  <a:ext cx="348" cy="347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79" name="AutoShape 863"/>
                <xdr:cNvSpPr>
                  <a:spLocks/>
                </xdr:cNvSpPr>
              </xdr:nvSpPr>
              <xdr:spPr>
                <a:xfrm>
                  <a:off x="3251" y="2346"/>
                  <a:ext cx="348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480" name="AutoShape 864"/>
              <xdr:cNvSpPr>
                <a:spLocks/>
              </xdr:cNvSpPr>
            </xdr:nvSpPr>
            <xdr:spPr>
              <a:xfrm flipV="1">
                <a:off x="4326" y="2844"/>
                <a:ext cx="344" cy="100"/>
              </a:xfrm>
              <a:prstGeom prst="triangl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81" name="AutoShape 865"/>
              <xdr:cNvSpPr>
                <a:spLocks/>
              </xdr:cNvSpPr>
            </xdr:nvSpPr>
            <xdr:spPr>
              <a:xfrm>
                <a:off x="4326" y="2540"/>
                <a:ext cx="344" cy="30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82" name="AutoShape 866"/>
              <xdr:cNvSpPr>
                <a:spLocks/>
              </xdr:cNvSpPr>
            </xdr:nvSpPr>
            <xdr:spPr>
              <a:xfrm>
                <a:off x="4330" y="2537"/>
                <a:ext cx="338" cy="0"/>
              </a:xfrm>
              <a:prstGeom prst="line">
                <a:avLst/>
              </a:prstGeom>
              <a:noFill/>
              <a:ln w="38100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83" name="AutoShape 867"/>
              <xdr:cNvSpPr>
                <a:spLocks/>
              </xdr:cNvSpPr>
            </xdr:nvSpPr>
            <xdr:spPr>
              <a:xfrm>
                <a:off x="4329" y="2843"/>
                <a:ext cx="338" cy="0"/>
              </a:xfrm>
              <a:prstGeom prst="line">
                <a:avLst/>
              </a:prstGeom>
              <a:noFill/>
              <a:ln w="38100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84" name="AutoShape 868"/>
              <xdr:cNvSpPr>
                <a:spLocks/>
              </xdr:cNvSpPr>
            </xdr:nvSpPr>
            <xdr:spPr>
              <a:xfrm flipH="1" flipV="1">
                <a:off x="4324" y="2845"/>
                <a:ext cx="174" cy="9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85" name="AutoShape 869"/>
              <xdr:cNvSpPr>
                <a:spLocks/>
              </xdr:cNvSpPr>
            </xdr:nvSpPr>
            <xdr:spPr>
              <a:xfrm flipV="1">
                <a:off x="4498" y="2846"/>
                <a:ext cx="173" cy="9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486" name="AutoShape 870"/>
          <xdr:cNvSpPr>
            <a:spLocks/>
          </xdr:cNvSpPr>
        </xdr:nvSpPr>
        <xdr:spPr>
          <a:xfrm>
            <a:off x="3921" y="2126"/>
            <a:ext cx="3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AutoShape 871"/>
          <xdr:cNvSpPr>
            <a:spLocks/>
          </xdr:cNvSpPr>
        </xdr:nvSpPr>
        <xdr:spPr>
          <a:xfrm rot="5400000">
            <a:off x="3785" y="2753"/>
            <a:ext cx="1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AutoShape 872"/>
          <xdr:cNvSpPr>
            <a:spLocks/>
          </xdr:cNvSpPr>
        </xdr:nvSpPr>
        <xdr:spPr>
          <a:xfrm rot="5400000">
            <a:off x="3675" y="2534"/>
            <a:ext cx="3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AutoShape 873"/>
          <xdr:cNvSpPr>
            <a:spLocks/>
          </xdr:cNvSpPr>
        </xdr:nvSpPr>
        <xdr:spPr>
          <a:xfrm flipH="1">
            <a:off x="3774" y="2796"/>
            <a:ext cx="2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AutoShape 874"/>
          <xdr:cNvSpPr>
            <a:spLocks/>
          </xdr:cNvSpPr>
        </xdr:nvSpPr>
        <xdr:spPr>
          <a:xfrm>
            <a:off x="3774" y="2700"/>
            <a:ext cx="1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</xdr:col>
      <xdr:colOff>114300</xdr:colOff>
      <xdr:row>151</xdr:row>
      <xdr:rowOff>9525</xdr:rowOff>
    </xdr:from>
    <xdr:ext cx="457200" cy="200025"/>
    <xdr:sp>
      <xdr:nvSpPr>
        <xdr:cNvPr id="491" name="TextBox 876"/>
        <xdr:cNvSpPr txBox="1">
          <a:spLocks noChangeArrowheads="1"/>
        </xdr:cNvSpPr>
      </xdr:nvSpPr>
      <xdr:spPr>
        <a:xfrm>
          <a:off x="5495925" y="3151822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2.6 cm</a:t>
          </a:r>
        </a:p>
      </xdr:txBody>
    </xdr:sp>
    <xdr:clientData/>
  </xdr:oneCellAnchor>
  <xdr:oneCellAnchor>
    <xdr:from>
      <xdr:col>12</xdr:col>
      <xdr:colOff>142875</xdr:colOff>
      <xdr:row>155</xdr:row>
      <xdr:rowOff>9525</xdr:rowOff>
    </xdr:from>
    <xdr:ext cx="457200" cy="200025"/>
    <xdr:sp>
      <xdr:nvSpPr>
        <xdr:cNvPr id="492" name="TextBox 877"/>
        <xdr:cNvSpPr txBox="1">
          <a:spLocks noChangeArrowheads="1"/>
        </xdr:cNvSpPr>
      </xdr:nvSpPr>
      <xdr:spPr>
        <a:xfrm>
          <a:off x="4810125" y="3231832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1.8 cm</a:t>
          </a:r>
        </a:p>
      </xdr:txBody>
    </xdr:sp>
    <xdr:clientData/>
  </xdr:oneCellAnchor>
  <xdr:oneCellAnchor>
    <xdr:from>
      <xdr:col>12</xdr:col>
      <xdr:colOff>142875</xdr:colOff>
      <xdr:row>156</xdr:row>
      <xdr:rowOff>161925</xdr:rowOff>
    </xdr:from>
    <xdr:ext cx="457200" cy="200025"/>
    <xdr:sp>
      <xdr:nvSpPr>
        <xdr:cNvPr id="493" name="TextBox 878"/>
        <xdr:cNvSpPr txBox="1">
          <a:spLocks noChangeArrowheads="1"/>
        </xdr:cNvSpPr>
      </xdr:nvSpPr>
      <xdr:spPr>
        <a:xfrm>
          <a:off x="4810125" y="32670750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cm</a:t>
          </a:r>
        </a:p>
      </xdr:txBody>
    </xdr:sp>
    <xdr:clientData/>
  </xdr:oneCellAnchor>
  <xdr:twoCellAnchor>
    <xdr:from>
      <xdr:col>14</xdr:col>
      <xdr:colOff>133350</xdr:colOff>
      <xdr:row>163</xdr:row>
      <xdr:rowOff>161925</xdr:rowOff>
    </xdr:from>
    <xdr:to>
      <xdr:col>17</xdr:col>
      <xdr:colOff>85725</xdr:colOff>
      <xdr:row>172</xdr:row>
      <xdr:rowOff>161925</xdr:rowOff>
    </xdr:to>
    <xdr:grpSp>
      <xdr:nvGrpSpPr>
        <xdr:cNvPr id="494" name="Group 879"/>
        <xdr:cNvGrpSpPr>
          <a:grpSpLocks/>
        </xdr:cNvGrpSpPr>
      </xdr:nvGrpSpPr>
      <xdr:grpSpPr>
        <a:xfrm>
          <a:off x="5514975" y="34242375"/>
          <a:ext cx="876300" cy="1866900"/>
          <a:chOff x="4395" y="2215"/>
          <a:chExt cx="555" cy="1158"/>
        </a:xfrm>
        <a:solidFill>
          <a:srgbClr val="FFFFFF"/>
        </a:solidFill>
      </xdr:grpSpPr>
      <xdr:grpSp>
        <xdr:nvGrpSpPr>
          <xdr:cNvPr id="495" name="Group 880"/>
          <xdr:cNvGrpSpPr>
            <a:grpSpLocks/>
          </xdr:cNvGrpSpPr>
        </xdr:nvGrpSpPr>
        <xdr:grpSpPr>
          <a:xfrm>
            <a:off x="4395" y="2215"/>
            <a:ext cx="351" cy="1158"/>
            <a:chOff x="4395" y="2215"/>
            <a:chExt cx="351" cy="1158"/>
          </a:xfrm>
          <a:solidFill>
            <a:srgbClr val="FFFFFF"/>
          </a:solidFill>
        </xdr:grpSpPr>
        <xdr:grpSp>
          <xdr:nvGrpSpPr>
            <xdr:cNvPr id="496" name="Group 881"/>
            <xdr:cNvGrpSpPr>
              <a:grpSpLocks/>
            </xdr:cNvGrpSpPr>
          </xdr:nvGrpSpPr>
          <xdr:grpSpPr>
            <a:xfrm>
              <a:off x="4395" y="2215"/>
              <a:ext cx="349" cy="347"/>
              <a:chOff x="3251" y="2175"/>
              <a:chExt cx="349" cy="347"/>
            </a:xfrm>
            <a:solidFill>
              <a:srgbClr val="FFFFFF"/>
            </a:solidFill>
          </xdr:grpSpPr>
          <xdr:sp>
            <xdr:nvSpPr>
              <xdr:cNvPr id="497" name="AutoShape 882"/>
              <xdr:cNvSpPr>
                <a:spLocks/>
              </xdr:cNvSpPr>
            </xdr:nvSpPr>
            <xdr:spPr>
              <a:xfrm>
                <a:off x="3252" y="2175"/>
                <a:ext cx="348" cy="347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98" name="AutoShape 883"/>
              <xdr:cNvSpPr>
                <a:spLocks/>
              </xdr:cNvSpPr>
            </xdr:nvSpPr>
            <xdr:spPr>
              <a:xfrm>
                <a:off x="3251" y="2346"/>
                <a:ext cx="34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99" name="AutoShape 884"/>
            <xdr:cNvSpPr>
              <a:spLocks/>
            </xdr:cNvSpPr>
          </xdr:nvSpPr>
          <xdr:spPr>
            <a:xfrm flipV="1">
              <a:off x="4400" y="2692"/>
              <a:ext cx="344" cy="100"/>
            </a:xfrm>
            <a:prstGeom prst="triangle">
              <a:avLst/>
            </a:prstGeom>
            <a:solidFill>
              <a:srgbClr val="CC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0" name="AutoShape 885"/>
            <xdr:cNvSpPr>
              <a:spLocks/>
            </xdr:cNvSpPr>
          </xdr:nvSpPr>
          <xdr:spPr>
            <a:xfrm>
              <a:off x="4400" y="2388"/>
              <a:ext cx="344" cy="30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1" name="AutoShape 886"/>
            <xdr:cNvSpPr>
              <a:spLocks/>
            </xdr:cNvSpPr>
          </xdr:nvSpPr>
          <xdr:spPr>
            <a:xfrm>
              <a:off x="4404" y="2385"/>
              <a:ext cx="338" cy="0"/>
            </a:xfrm>
            <a:prstGeom prst="line">
              <a:avLst/>
            </a:prstGeom>
            <a:noFill/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2" name="AutoShape 887"/>
            <xdr:cNvSpPr>
              <a:spLocks/>
            </xdr:cNvSpPr>
          </xdr:nvSpPr>
          <xdr:spPr>
            <a:xfrm>
              <a:off x="4403" y="2691"/>
              <a:ext cx="338" cy="0"/>
            </a:xfrm>
            <a:prstGeom prst="line">
              <a:avLst/>
            </a:prstGeom>
            <a:noFill/>
            <a:ln w="38100" cmpd="sng">
              <a:solidFill>
                <a:srgbClr val="CCCC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3" name="AutoShape 888"/>
            <xdr:cNvSpPr>
              <a:spLocks/>
            </xdr:cNvSpPr>
          </xdr:nvSpPr>
          <xdr:spPr>
            <a:xfrm flipH="1" flipV="1">
              <a:off x="4398" y="2693"/>
              <a:ext cx="174" cy="9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4" name="AutoShape 889"/>
            <xdr:cNvSpPr>
              <a:spLocks/>
            </xdr:cNvSpPr>
          </xdr:nvSpPr>
          <xdr:spPr>
            <a:xfrm flipV="1">
              <a:off x="4572" y="2694"/>
              <a:ext cx="173" cy="9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05" name="Group 890"/>
            <xdr:cNvGrpSpPr>
              <a:grpSpLocks/>
            </xdr:cNvGrpSpPr>
          </xdr:nvGrpSpPr>
          <xdr:grpSpPr>
            <a:xfrm flipV="1">
              <a:off x="4396" y="3026"/>
              <a:ext cx="349" cy="347"/>
              <a:chOff x="3251" y="2175"/>
              <a:chExt cx="349" cy="347"/>
            </a:xfrm>
            <a:solidFill>
              <a:srgbClr val="FFFFFF"/>
            </a:solidFill>
          </xdr:grpSpPr>
          <xdr:sp>
            <xdr:nvSpPr>
              <xdr:cNvPr id="506" name="AutoShape 891"/>
              <xdr:cNvSpPr>
                <a:spLocks/>
              </xdr:cNvSpPr>
            </xdr:nvSpPr>
            <xdr:spPr>
              <a:xfrm>
                <a:off x="3252" y="2175"/>
                <a:ext cx="348" cy="347"/>
              </a:xfrm>
              <a:prstGeom prst="ellipse">
                <a:avLst/>
              </a:prstGeom>
              <a:solidFill>
                <a:srgbClr val="CCCC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07" name="AutoShape 892"/>
              <xdr:cNvSpPr>
                <a:spLocks/>
              </xdr:cNvSpPr>
            </xdr:nvSpPr>
            <xdr:spPr>
              <a:xfrm>
                <a:off x="3251" y="2346"/>
                <a:ext cx="34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508" name="AutoShape 893"/>
            <xdr:cNvSpPr>
              <a:spLocks/>
            </xdr:cNvSpPr>
          </xdr:nvSpPr>
          <xdr:spPr>
            <a:xfrm>
              <a:off x="4401" y="2796"/>
              <a:ext cx="344" cy="100"/>
            </a:xfrm>
            <a:prstGeom prst="triangl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9" name="AutoShape 894"/>
            <xdr:cNvSpPr>
              <a:spLocks/>
            </xdr:cNvSpPr>
          </xdr:nvSpPr>
          <xdr:spPr>
            <a:xfrm flipV="1">
              <a:off x="4401" y="2896"/>
              <a:ext cx="344" cy="30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0" name="AutoShape 895"/>
            <xdr:cNvSpPr>
              <a:spLocks/>
            </xdr:cNvSpPr>
          </xdr:nvSpPr>
          <xdr:spPr>
            <a:xfrm flipV="1">
              <a:off x="4405" y="3203"/>
              <a:ext cx="338" cy="0"/>
            </a:xfrm>
            <a:prstGeom prst="line">
              <a:avLst/>
            </a:prstGeom>
            <a:noFill/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1" name="AutoShape 896"/>
            <xdr:cNvSpPr>
              <a:spLocks/>
            </xdr:cNvSpPr>
          </xdr:nvSpPr>
          <xdr:spPr>
            <a:xfrm flipV="1">
              <a:off x="4404" y="2897"/>
              <a:ext cx="338" cy="0"/>
            </a:xfrm>
            <a:prstGeom prst="line">
              <a:avLst/>
            </a:prstGeom>
            <a:noFill/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2" name="AutoShape 897"/>
            <xdr:cNvSpPr>
              <a:spLocks/>
            </xdr:cNvSpPr>
          </xdr:nvSpPr>
          <xdr:spPr>
            <a:xfrm flipH="1">
              <a:off x="4399" y="2796"/>
              <a:ext cx="174" cy="9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3" name="AutoShape 898"/>
            <xdr:cNvSpPr>
              <a:spLocks/>
            </xdr:cNvSpPr>
          </xdr:nvSpPr>
          <xdr:spPr>
            <a:xfrm>
              <a:off x="4573" y="2795"/>
              <a:ext cx="173" cy="9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4" name="AutoShape 899"/>
            <xdr:cNvSpPr>
              <a:spLocks/>
            </xdr:cNvSpPr>
          </xdr:nvSpPr>
          <xdr:spPr>
            <a:xfrm>
              <a:off x="4404" y="2604"/>
              <a:ext cx="336" cy="81"/>
            </a:xfrm>
            <a:prstGeom prst="rect">
              <a:avLst/>
            </a:prstGeom>
            <a:solidFill>
              <a:srgbClr val="CCCC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5" name="AutoShape 900"/>
            <xdr:cNvSpPr>
              <a:spLocks/>
            </xdr:cNvSpPr>
          </xdr:nvSpPr>
          <xdr:spPr>
            <a:xfrm>
              <a:off x="4404" y="3138"/>
              <a:ext cx="338" cy="78"/>
            </a:xfrm>
            <a:prstGeom prst="rect">
              <a:avLst/>
            </a:prstGeom>
            <a:solidFill>
              <a:srgbClr val="CCCC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16" name="AutoShape 901"/>
          <xdr:cNvSpPr>
            <a:spLocks/>
          </xdr:cNvSpPr>
        </xdr:nvSpPr>
        <xdr:spPr>
          <a:xfrm rot="5400000">
            <a:off x="4769" y="2747"/>
            <a:ext cx="1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AutoShape 902"/>
          <xdr:cNvSpPr>
            <a:spLocks/>
          </xdr:cNvSpPr>
        </xdr:nvSpPr>
        <xdr:spPr>
          <a:xfrm flipH="1">
            <a:off x="4620" y="2796"/>
            <a:ext cx="2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AutoShape 903"/>
          <xdr:cNvSpPr>
            <a:spLocks/>
          </xdr:cNvSpPr>
        </xdr:nvSpPr>
        <xdr:spPr>
          <a:xfrm>
            <a:off x="4776" y="2694"/>
            <a:ext cx="1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AutoShape 904"/>
          <xdr:cNvSpPr>
            <a:spLocks/>
          </xdr:cNvSpPr>
        </xdr:nvSpPr>
        <xdr:spPr>
          <a:xfrm>
            <a:off x="4776" y="2604"/>
            <a:ext cx="1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AutoShape 905"/>
          <xdr:cNvSpPr>
            <a:spLocks/>
          </xdr:cNvSpPr>
        </xdr:nvSpPr>
        <xdr:spPr>
          <a:xfrm>
            <a:off x="4818" y="2478"/>
            <a:ext cx="0" cy="1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AutoShape 906"/>
          <xdr:cNvSpPr>
            <a:spLocks/>
          </xdr:cNvSpPr>
        </xdr:nvSpPr>
        <xdr:spPr>
          <a:xfrm>
            <a:off x="4806" y="3234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AutoShape 907"/>
          <xdr:cNvSpPr>
            <a:spLocks/>
          </xdr:cNvSpPr>
        </xdr:nvSpPr>
        <xdr:spPr>
          <a:xfrm>
            <a:off x="4806" y="3132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AutoShape 908"/>
          <xdr:cNvSpPr>
            <a:spLocks/>
          </xdr:cNvSpPr>
        </xdr:nvSpPr>
        <xdr:spPr>
          <a:xfrm>
            <a:off x="4848" y="3006"/>
            <a:ext cx="0" cy="1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AutoShape 909"/>
          <xdr:cNvSpPr>
            <a:spLocks/>
          </xdr:cNvSpPr>
        </xdr:nvSpPr>
        <xdr:spPr>
          <a:xfrm flipV="1">
            <a:off x="4848" y="3240"/>
            <a:ext cx="0" cy="1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</xdr:col>
      <xdr:colOff>28575</xdr:colOff>
      <xdr:row>166</xdr:row>
      <xdr:rowOff>114300</xdr:rowOff>
    </xdr:from>
    <xdr:ext cx="457200" cy="200025"/>
    <xdr:sp>
      <xdr:nvSpPr>
        <xdr:cNvPr id="525" name="TextBox 911"/>
        <xdr:cNvSpPr txBox="1">
          <a:spLocks noChangeArrowheads="1"/>
        </xdr:cNvSpPr>
      </xdr:nvSpPr>
      <xdr:spPr>
        <a:xfrm>
          <a:off x="6334125" y="3483292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0.3 cm</a:t>
          </a:r>
        </a:p>
      </xdr:txBody>
    </xdr:sp>
    <xdr:clientData/>
  </xdr:oneCellAnchor>
  <xdr:oneCellAnchor>
    <xdr:from>
      <xdr:col>17</xdr:col>
      <xdr:colOff>9525</xdr:colOff>
      <xdr:row>167</xdr:row>
      <xdr:rowOff>95250</xdr:rowOff>
    </xdr:from>
    <xdr:ext cx="457200" cy="200025"/>
    <xdr:sp>
      <xdr:nvSpPr>
        <xdr:cNvPr id="526" name="TextBox 912"/>
        <xdr:cNvSpPr txBox="1">
          <a:spLocks noChangeArrowheads="1"/>
        </xdr:cNvSpPr>
      </xdr:nvSpPr>
      <xdr:spPr>
        <a:xfrm>
          <a:off x="6315075" y="35013900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1.2 cm</a:t>
          </a:r>
        </a:p>
      </xdr:txBody>
    </xdr:sp>
    <xdr:clientData/>
  </xdr:oneCellAnchor>
  <xdr:oneCellAnchor>
    <xdr:from>
      <xdr:col>17</xdr:col>
      <xdr:colOff>95250</xdr:colOff>
      <xdr:row>170</xdr:row>
      <xdr:rowOff>142875</xdr:rowOff>
    </xdr:from>
    <xdr:ext cx="180975" cy="238125"/>
    <xdr:sp>
      <xdr:nvSpPr>
        <xdr:cNvPr id="527" name="TextBox 914"/>
        <xdr:cNvSpPr txBox="1">
          <a:spLocks noChangeArrowheads="1"/>
        </xdr:cNvSpPr>
      </xdr:nvSpPr>
      <xdr:spPr>
        <a:xfrm>
          <a:off x="6400800" y="3568065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1" u="none" baseline="0"/>
            <a:t>h</a:t>
          </a:r>
        </a:p>
      </xdr:txBody>
    </xdr:sp>
    <xdr:clientData/>
  </xdr:oneCellAnchor>
  <xdr:oneCellAnchor>
    <xdr:from>
      <xdr:col>2</xdr:col>
      <xdr:colOff>333375</xdr:colOff>
      <xdr:row>175</xdr:row>
      <xdr:rowOff>66675</xdr:rowOff>
    </xdr:from>
    <xdr:ext cx="352425" cy="200025"/>
    <xdr:sp>
      <xdr:nvSpPr>
        <xdr:cNvPr id="528" name="TextBox 921"/>
        <xdr:cNvSpPr txBox="1">
          <a:spLocks noChangeArrowheads="1"/>
        </xdr:cNvSpPr>
      </xdr:nvSpPr>
      <xdr:spPr>
        <a:xfrm>
          <a:off x="1600200" y="366426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 cm</a:t>
          </a:r>
        </a:p>
      </xdr:txBody>
    </xdr:sp>
    <xdr:clientData/>
  </xdr:oneCellAnchor>
  <xdr:oneCellAnchor>
    <xdr:from>
      <xdr:col>2</xdr:col>
      <xdr:colOff>247650</xdr:colOff>
      <xdr:row>180</xdr:row>
      <xdr:rowOff>0</xdr:rowOff>
    </xdr:from>
    <xdr:ext cx="352425" cy="200025"/>
    <xdr:sp>
      <xdr:nvSpPr>
        <xdr:cNvPr id="529" name="TextBox 922"/>
        <xdr:cNvSpPr txBox="1">
          <a:spLocks noChangeArrowheads="1"/>
        </xdr:cNvSpPr>
      </xdr:nvSpPr>
      <xdr:spPr>
        <a:xfrm>
          <a:off x="1514475" y="375761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cm</a:t>
          </a:r>
        </a:p>
      </xdr:txBody>
    </xdr:sp>
    <xdr:clientData/>
  </xdr:oneCellAnchor>
  <xdr:oneCellAnchor>
    <xdr:from>
      <xdr:col>3</xdr:col>
      <xdr:colOff>247650</xdr:colOff>
      <xdr:row>182</xdr:row>
      <xdr:rowOff>19050</xdr:rowOff>
    </xdr:from>
    <xdr:ext cx="352425" cy="200025"/>
    <xdr:sp>
      <xdr:nvSpPr>
        <xdr:cNvPr id="530" name="TextBox 923"/>
        <xdr:cNvSpPr txBox="1">
          <a:spLocks noChangeArrowheads="1"/>
        </xdr:cNvSpPr>
      </xdr:nvSpPr>
      <xdr:spPr>
        <a:xfrm>
          <a:off x="1943100" y="380523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 cm</a:t>
          </a:r>
        </a:p>
      </xdr:txBody>
    </xdr:sp>
    <xdr:clientData/>
  </xdr:oneCellAnchor>
  <xdr:oneCellAnchor>
    <xdr:from>
      <xdr:col>4</xdr:col>
      <xdr:colOff>247650</xdr:colOff>
      <xdr:row>180</xdr:row>
      <xdr:rowOff>38100</xdr:rowOff>
    </xdr:from>
    <xdr:ext cx="419100" cy="171450"/>
    <xdr:sp>
      <xdr:nvSpPr>
        <xdr:cNvPr id="531" name="TextBox 924"/>
        <xdr:cNvSpPr txBox="1">
          <a:spLocks noChangeArrowheads="1"/>
        </xdr:cNvSpPr>
      </xdr:nvSpPr>
      <xdr:spPr>
        <a:xfrm>
          <a:off x="2247900" y="37614225"/>
          <a:ext cx="419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 cm</a:t>
          </a:r>
        </a:p>
      </xdr:txBody>
    </xdr:sp>
    <xdr:clientData/>
  </xdr:oneCellAnchor>
  <xdr:twoCellAnchor>
    <xdr:from>
      <xdr:col>1</xdr:col>
      <xdr:colOff>590550</xdr:colOff>
      <xdr:row>188</xdr:row>
      <xdr:rowOff>0</xdr:rowOff>
    </xdr:from>
    <xdr:to>
      <xdr:col>4</xdr:col>
      <xdr:colOff>123825</xdr:colOff>
      <xdr:row>195</xdr:row>
      <xdr:rowOff>57150</xdr:rowOff>
    </xdr:to>
    <xdr:sp>
      <xdr:nvSpPr>
        <xdr:cNvPr id="532" name="AutoShape 932"/>
        <xdr:cNvSpPr>
          <a:spLocks/>
        </xdr:cNvSpPr>
      </xdr:nvSpPr>
      <xdr:spPr>
        <a:xfrm>
          <a:off x="1200150" y="39300150"/>
          <a:ext cx="923925" cy="152400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191</xdr:row>
      <xdr:rowOff>47625</xdr:rowOff>
    </xdr:from>
    <xdr:to>
      <xdr:col>4</xdr:col>
      <xdr:colOff>123825</xdr:colOff>
      <xdr:row>195</xdr:row>
      <xdr:rowOff>57150</xdr:rowOff>
    </xdr:to>
    <xdr:sp>
      <xdr:nvSpPr>
        <xdr:cNvPr id="533" name="AutoShape 931"/>
        <xdr:cNvSpPr>
          <a:spLocks/>
        </xdr:cNvSpPr>
      </xdr:nvSpPr>
      <xdr:spPr>
        <a:xfrm>
          <a:off x="1200150" y="39947850"/>
          <a:ext cx="923925" cy="876300"/>
        </a:xfrm>
        <a:prstGeom prst="can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195</xdr:row>
      <xdr:rowOff>190500</xdr:rowOff>
    </xdr:from>
    <xdr:to>
      <xdr:col>4</xdr:col>
      <xdr:colOff>123825</xdr:colOff>
      <xdr:row>195</xdr:row>
      <xdr:rowOff>190500</xdr:rowOff>
    </xdr:to>
    <xdr:sp>
      <xdr:nvSpPr>
        <xdr:cNvPr id="534" name="Line 933"/>
        <xdr:cNvSpPr>
          <a:spLocks/>
        </xdr:cNvSpPr>
      </xdr:nvSpPr>
      <xdr:spPr>
        <a:xfrm>
          <a:off x="1200150" y="409575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191</xdr:row>
      <xdr:rowOff>142875</xdr:rowOff>
    </xdr:from>
    <xdr:to>
      <xdr:col>1</xdr:col>
      <xdr:colOff>409575</xdr:colOff>
      <xdr:row>194</xdr:row>
      <xdr:rowOff>180975</xdr:rowOff>
    </xdr:to>
    <xdr:sp>
      <xdr:nvSpPr>
        <xdr:cNvPr id="535" name="Line 935"/>
        <xdr:cNvSpPr>
          <a:spLocks/>
        </xdr:cNvSpPr>
      </xdr:nvSpPr>
      <xdr:spPr>
        <a:xfrm rot="16200000">
          <a:off x="1019175" y="400431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188</xdr:row>
      <xdr:rowOff>133350</xdr:rowOff>
    </xdr:from>
    <xdr:to>
      <xdr:col>4</xdr:col>
      <xdr:colOff>247650</xdr:colOff>
      <xdr:row>194</xdr:row>
      <xdr:rowOff>161925</xdr:rowOff>
    </xdr:to>
    <xdr:sp>
      <xdr:nvSpPr>
        <xdr:cNvPr id="536" name="Line 936"/>
        <xdr:cNvSpPr>
          <a:spLocks/>
        </xdr:cNvSpPr>
      </xdr:nvSpPr>
      <xdr:spPr>
        <a:xfrm rot="16200000">
          <a:off x="2247900" y="3943350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247650</xdr:colOff>
      <xdr:row>196</xdr:row>
      <xdr:rowOff>9525</xdr:rowOff>
    </xdr:from>
    <xdr:ext cx="419100" cy="171450"/>
    <xdr:sp>
      <xdr:nvSpPr>
        <xdr:cNvPr id="537" name="TextBox 937"/>
        <xdr:cNvSpPr txBox="1">
          <a:spLocks noChangeArrowheads="1"/>
        </xdr:cNvSpPr>
      </xdr:nvSpPr>
      <xdr:spPr>
        <a:xfrm>
          <a:off x="1514475" y="40986075"/>
          <a:ext cx="419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 cm</a:t>
          </a:r>
        </a:p>
      </xdr:txBody>
    </xdr:sp>
    <xdr:clientData/>
  </xdr:oneCellAnchor>
  <xdr:oneCellAnchor>
    <xdr:from>
      <xdr:col>0</xdr:col>
      <xdr:colOff>590550</xdr:colOff>
      <xdr:row>192</xdr:row>
      <xdr:rowOff>133350</xdr:rowOff>
    </xdr:from>
    <xdr:ext cx="419100" cy="171450"/>
    <xdr:sp>
      <xdr:nvSpPr>
        <xdr:cNvPr id="538" name="TextBox 938"/>
        <xdr:cNvSpPr txBox="1">
          <a:spLocks noChangeArrowheads="1"/>
        </xdr:cNvSpPr>
      </xdr:nvSpPr>
      <xdr:spPr>
        <a:xfrm>
          <a:off x="590550" y="40233600"/>
          <a:ext cx="419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 cm</a:t>
          </a:r>
        </a:p>
      </xdr:txBody>
    </xdr:sp>
    <xdr:clientData/>
  </xdr:oneCellAnchor>
  <xdr:oneCellAnchor>
    <xdr:from>
      <xdr:col>4</xdr:col>
      <xdr:colOff>247650</xdr:colOff>
      <xdr:row>190</xdr:row>
      <xdr:rowOff>171450</xdr:rowOff>
    </xdr:from>
    <xdr:ext cx="419100" cy="171450"/>
    <xdr:sp>
      <xdr:nvSpPr>
        <xdr:cNvPr id="539" name="TextBox 939"/>
        <xdr:cNvSpPr txBox="1">
          <a:spLocks noChangeArrowheads="1"/>
        </xdr:cNvSpPr>
      </xdr:nvSpPr>
      <xdr:spPr>
        <a:xfrm>
          <a:off x="2247900" y="39871650"/>
          <a:ext cx="419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 cm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5</xdr:row>
      <xdr:rowOff>66675</xdr:rowOff>
    </xdr:from>
    <xdr:to>
      <xdr:col>13</xdr:col>
      <xdr:colOff>485775</xdr:colOff>
      <xdr:row>5</xdr:row>
      <xdr:rowOff>66675</xdr:rowOff>
    </xdr:to>
    <xdr:sp>
      <xdr:nvSpPr>
        <xdr:cNvPr id="1" name="AutoShape 4"/>
        <xdr:cNvSpPr>
          <a:spLocks/>
        </xdr:cNvSpPr>
      </xdr:nvSpPr>
      <xdr:spPr>
        <a:xfrm>
          <a:off x="2114550" y="1076325"/>
          <a:ext cx="454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0</xdr:row>
      <xdr:rowOff>276225</xdr:rowOff>
    </xdr:from>
    <xdr:to>
      <xdr:col>13</xdr:col>
      <xdr:colOff>447675</xdr:colOff>
      <xdr:row>0</xdr:row>
      <xdr:rowOff>276225</xdr:rowOff>
    </xdr:to>
    <xdr:sp>
      <xdr:nvSpPr>
        <xdr:cNvPr id="2" name="AutoShape 6"/>
        <xdr:cNvSpPr>
          <a:spLocks/>
        </xdr:cNvSpPr>
      </xdr:nvSpPr>
      <xdr:spPr>
        <a:xfrm>
          <a:off x="2133600" y="276225"/>
          <a:ext cx="448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8</xdr:row>
      <xdr:rowOff>38100</xdr:rowOff>
    </xdr:from>
    <xdr:to>
      <xdr:col>0</xdr:col>
      <xdr:colOff>381000</xdr:colOff>
      <xdr:row>10</xdr:row>
      <xdr:rowOff>19050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09725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23</xdr:row>
      <xdr:rowOff>38100</xdr:rowOff>
    </xdr:from>
    <xdr:to>
      <xdr:col>0</xdr:col>
      <xdr:colOff>381000</xdr:colOff>
      <xdr:row>24</xdr:row>
      <xdr:rowOff>142875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10100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34</xdr:row>
      <xdr:rowOff>38100</xdr:rowOff>
    </xdr:from>
    <xdr:to>
      <xdr:col>0</xdr:col>
      <xdr:colOff>381000</xdr:colOff>
      <xdr:row>35</xdr:row>
      <xdr:rowOff>142875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886575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57</xdr:row>
      <xdr:rowOff>38100</xdr:rowOff>
    </xdr:from>
    <xdr:to>
      <xdr:col>0</xdr:col>
      <xdr:colOff>381000</xdr:colOff>
      <xdr:row>58</xdr:row>
      <xdr:rowOff>142875</xdr:rowOff>
    </xdr:to>
    <xdr:pic>
      <xdr:nvPicPr>
        <xdr:cNvPr id="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563350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87</xdr:row>
      <xdr:rowOff>38100</xdr:rowOff>
    </xdr:from>
    <xdr:to>
      <xdr:col>0</xdr:col>
      <xdr:colOff>381000</xdr:colOff>
      <xdr:row>88</xdr:row>
      <xdr:rowOff>142875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54525"/>
          <a:ext cx="228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ule%205%20Revision%20Units%20&amp;%20Conversions%20-%20Answ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ion Questions"/>
      <sheetName val="Past Paper Ques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450"/>
  <sheetViews>
    <sheetView tabSelected="1" zoomScaleSheetLayoutView="100" workbookViewId="0" topLeftCell="A2">
      <selection activeCell="T159" sqref="T159"/>
    </sheetView>
  </sheetViews>
  <sheetFormatPr defaultColWidth="9.140625" defaultRowHeight="12.75"/>
  <cols>
    <col min="1" max="1" width="9.140625" style="13" customWidth="1"/>
    <col min="2" max="2" width="9.8515625" style="1" customWidth="1"/>
    <col min="3" max="3" width="6.421875" style="1" customWidth="1"/>
    <col min="4" max="4" width="4.57421875" style="1" customWidth="1"/>
    <col min="5" max="5" width="11.00390625" style="1" customWidth="1"/>
    <col min="6" max="6" width="4.421875" style="1" bestFit="1" customWidth="1"/>
    <col min="7" max="7" width="3.28125" style="1" customWidth="1"/>
    <col min="8" max="8" width="4.8515625" style="1" customWidth="1"/>
    <col min="9" max="9" width="5.140625" style="1" customWidth="1"/>
    <col min="10" max="10" width="3.8515625" style="1" customWidth="1"/>
    <col min="11" max="11" width="4.140625" style="1" customWidth="1"/>
    <col min="12" max="12" width="3.28125" style="1" customWidth="1"/>
    <col min="13" max="13" width="7.421875" style="1" customWidth="1"/>
    <col min="14" max="14" width="3.28125" style="1" customWidth="1"/>
    <col min="15" max="15" width="9.57421875" style="1" customWidth="1"/>
    <col min="16" max="18" width="2.140625" style="1" customWidth="1"/>
    <col min="19" max="19" width="8.28125" style="1" customWidth="1"/>
    <col min="20" max="20" width="7.8515625" style="1" customWidth="1"/>
    <col min="21" max="21" width="3.8515625" style="1" customWidth="1"/>
    <col min="22" max="22" width="7.57421875" style="1" customWidth="1"/>
    <col min="23" max="24" width="4.8515625" style="1" customWidth="1"/>
    <col min="25" max="25" width="2.7109375" style="1" bestFit="1" customWidth="1"/>
    <col min="26" max="27" width="1.8515625" style="1" bestFit="1" customWidth="1"/>
    <col min="28" max="28" width="9.00390625" style="1" customWidth="1"/>
    <col min="29" max="16384" width="9.140625" style="1" customWidth="1"/>
  </cols>
  <sheetData>
    <row r="1" spans="1:43" ht="27" thickTop="1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9"/>
      <c r="Y1" s="30"/>
      <c r="Z1" s="30"/>
      <c r="AA1" s="30"/>
      <c r="AB1" s="30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1:43" ht="15.75">
      <c r="A2" s="84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77"/>
      <c r="Y2" s="30"/>
      <c r="Z2" s="30"/>
      <c r="AA2" s="30"/>
      <c r="AB2" s="30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12.75">
      <c r="A3" s="7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77"/>
      <c r="Y3" s="58"/>
      <c r="Z3" s="58"/>
      <c r="AA3" s="30"/>
      <c r="AB3" s="30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12.75">
      <c r="A4" s="7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77"/>
      <c r="Y4" s="58"/>
      <c r="Z4" s="58"/>
      <c r="AA4" s="30"/>
      <c r="AB4" s="30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12.75">
      <c r="A5" s="7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77"/>
      <c r="Y5" s="58"/>
      <c r="Z5" s="58"/>
      <c r="AA5" s="30"/>
      <c r="AB5" s="30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2.75">
      <c r="A6" s="74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77"/>
      <c r="Y6" s="58"/>
      <c r="Z6" s="58"/>
      <c r="AA6" s="30"/>
      <c r="AB6" s="30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5.75">
      <c r="A7" s="84"/>
      <c r="B7" s="27"/>
      <c r="C7" s="27"/>
      <c r="D7" s="27"/>
      <c r="E7" s="27"/>
      <c r="F7" s="27"/>
      <c r="G7" s="27"/>
      <c r="H7" s="27"/>
      <c r="I7" s="27"/>
      <c r="J7" s="27"/>
      <c r="K7" s="75"/>
      <c r="L7" s="27"/>
      <c r="M7" s="76" t="s">
        <v>21</v>
      </c>
      <c r="N7" s="76"/>
      <c r="O7" s="27"/>
      <c r="P7" s="27"/>
      <c r="Q7" s="27"/>
      <c r="R7" s="27"/>
      <c r="S7" s="27"/>
      <c r="T7" s="27"/>
      <c r="U7" s="27"/>
      <c r="V7" s="27"/>
      <c r="W7" s="27"/>
      <c r="X7" s="85"/>
      <c r="Y7" s="58"/>
      <c r="Z7" s="58"/>
      <c r="AA7" s="30"/>
      <c r="AB7" s="30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3" ht="19.5" thickBot="1">
      <c r="A8" s="78" t="s">
        <v>0</v>
      </c>
      <c r="B8" s="228"/>
      <c r="C8" s="79"/>
      <c r="D8" s="79"/>
      <c r="E8" s="79"/>
      <c r="F8" s="27"/>
      <c r="G8" s="27"/>
      <c r="H8" s="27"/>
      <c r="I8" s="134"/>
      <c r="J8" s="135"/>
      <c r="K8" s="136"/>
      <c r="L8" s="136"/>
      <c r="M8" s="136"/>
      <c r="N8" s="216" t="s">
        <v>23</v>
      </c>
      <c r="O8" s="137"/>
      <c r="P8" s="137"/>
      <c r="Q8" s="149"/>
      <c r="R8" s="139"/>
      <c r="S8" s="137"/>
      <c r="T8" s="140"/>
      <c r="U8" s="141"/>
      <c r="V8" s="75"/>
      <c r="W8" s="27"/>
      <c r="X8" s="85"/>
      <c r="Y8" s="58"/>
      <c r="Z8" s="58"/>
      <c r="AA8" s="30"/>
      <c r="AB8" s="30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20.25" thickBot="1" thickTop="1">
      <c r="A9" s="78"/>
      <c r="B9" s="80"/>
      <c r="C9" s="12"/>
      <c r="D9" s="12"/>
      <c r="E9" s="12"/>
      <c r="F9" s="27"/>
      <c r="G9" s="27"/>
      <c r="H9" s="109"/>
      <c r="I9" s="142"/>
      <c r="J9" s="27"/>
      <c r="K9" s="27"/>
      <c r="L9" s="27"/>
      <c r="M9" s="27"/>
      <c r="N9" s="75" t="s">
        <v>22</v>
      </c>
      <c r="O9" s="27"/>
      <c r="P9" s="27"/>
      <c r="Q9" s="132"/>
      <c r="R9" s="132"/>
      <c r="S9" s="109"/>
      <c r="T9" s="27"/>
      <c r="U9" s="143"/>
      <c r="V9" s="27"/>
      <c r="W9" s="27"/>
      <c r="X9" s="85"/>
      <c r="Y9" s="58"/>
      <c r="Z9" s="58"/>
      <c r="AA9" s="30"/>
      <c r="AB9" s="30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43" ht="24" customHeight="1" thickBot="1" thickTop="1">
      <c r="A10" s="117" t="s">
        <v>2</v>
      </c>
      <c r="B10" s="12"/>
      <c r="C10" s="12"/>
      <c r="D10" s="82"/>
      <c r="E10" s="61">
        <f>Y200/34</f>
        <v>0</v>
      </c>
      <c r="F10" s="27"/>
      <c r="G10" s="27"/>
      <c r="H10" s="110"/>
      <c r="I10" s="142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143"/>
      <c r="V10" s="27"/>
      <c r="W10" s="27"/>
      <c r="X10" s="85"/>
      <c r="Y10" s="58"/>
      <c r="Z10" s="58"/>
      <c r="AA10" s="30"/>
      <c r="AB10" s="30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ht="17.25" thickBot="1" thickTop="1">
      <c r="A11" s="81"/>
      <c r="B11" s="12"/>
      <c r="C11" s="12"/>
      <c r="D11" s="12"/>
      <c r="E11" s="12"/>
      <c r="F11" s="112"/>
      <c r="G11" s="112"/>
      <c r="H11" s="27"/>
      <c r="I11" s="144"/>
      <c r="J11" s="27"/>
      <c r="K11" s="27"/>
      <c r="L11" s="27"/>
      <c r="M11" s="27"/>
      <c r="N11" s="75" t="s">
        <v>28</v>
      </c>
      <c r="O11" s="27"/>
      <c r="P11" s="60"/>
      <c r="Q11" s="130"/>
      <c r="R11" s="118"/>
      <c r="S11" s="27"/>
      <c r="T11" s="75"/>
      <c r="U11" s="143"/>
      <c r="V11" s="27"/>
      <c r="W11" s="27"/>
      <c r="X11" s="85"/>
      <c r="Y11" s="58"/>
      <c r="Z11" s="58"/>
      <c r="AA11" s="30"/>
      <c r="AB11" s="30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ht="24" customHeight="1" thickBot="1" thickTop="1">
      <c r="A12" s="117" t="s">
        <v>1</v>
      </c>
      <c r="B12" s="12"/>
      <c r="C12" s="12"/>
      <c r="D12" s="12"/>
      <c r="E12" s="61"/>
      <c r="F12" s="27"/>
      <c r="G12" s="27"/>
      <c r="H12" s="110"/>
      <c r="I12" s="142"/>
      <c r="J12" s="27"/>
      <c r="K12" s="27"/>
      <c r="L12" s="27"/>
      <c r="M12" s="27"/>
      <c r="N12" s="27"/>
      <c r="O12" s="27"/>
      <c r="P12" s="27"/>
      <c r="Q12" s="27"/>
      <c r="R12" s="27"/>
      <c r="S12" s="109"/>
      <c r="T12" s="27"/>
      <c r="U12" s="143"/>
      <c r="V12" s="27"/>
      <c r="W12" s="27"/>
      <c r="X12" s="85"/>
      <c r="Y12" s="58"/>
      <c r="Z12" s="58"/>
      <c r="AA12" s="30"/>
      <c r="AB12" s="30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ht="16.5" thickTop="1">
      <c r="A13" s="81"/>
      <c r="B13" s="27"/>
      <c r="C13" s="27"/>
      <c r="D13" s="27"/>
      <c r="E13" s="111"/>
      <c r="F13" s="27"/>
      <c r="G13" s="27"/>
      <c r="H13" s="110"/>
      <c r="I13" s="145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7"/>
      <c r="V13" s="27"/>
      <c r="W13" s="27"/>
      <c r="X13" s="85"/>
      <c r="Y13" s="58"/>
      <c r="Z13" s="58"/>
      <c r="AA13" s="30"/>
      <c r="AB13" s="30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ht="15.75">
      <c r="A14" s="81"/>
      <c r="B14" s="75" t="s">
        <v>111</v>
      </c>
      <c r="C14" s="27"/>
      <c r="D14" s="27"/>
      <c r="E14" s="27"/>
      <c r="F14" s="27"/>
      <c r="G14" s="27"/>
      <c r="H14" s="27"/>
      <c r="I14" s="134"/>
      <c r="J14" s="135"/>
      <c r="K14" s="136"/>
      <c r="L14" s="136"/>
      <c r="M14" s="136"/>
      <c r="N14" s="216" t="s">
        <v>24</v>
      </c>
      <c r="O14" s="137"/>
      <c r="P14" s="137"/>
      <c r="Q14" s="138"/>
      <c r="R14" s="139"/>
      <c r="S14" s="137"/>
      <c r="T14" s="140"/>
      <c r="U14" s="141"/>
      <c r="V14" s="27"/>
      <c r="W14" s="27"/>
      <c r="X14" s="85"/>
      <c r="Y14" s="58"/>
      <c r="Z14" s="58"/>
      <c r="AA14" s="30"/>
      <c r="AB14" s="30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ht="15.75">
      <c r="A15" s="123"/>
      <c r="B15" s="27"/>
      <c r="C15" s="27"/>
      <c r="D15" s="27"/>
      <c r="E15" s="27"/>
      <c r="F15" s="27"/>
      <c r="G15" s="27"/>
      <c r="H15" s="27"/>
      <c r="I15" s="142"/>
      <c r="J15" s="27"/>
      <c r="K15" s="27"/>
      <c r="L15" s="27"/>
      <c r="M15" s="27"/>
      <c r="N15" s="75" t="s">
        <v>22</v>
      </c>
      <c r="O15" s="27"/>
      <c r="P15" s="27"/>
      <c r="Q15" s="27"/>
      <c r="R15" s="130"/>
      <c r="S15" s="109"/>
      <c r="T15" s="27"/>
      <c r="U15" s="143"/>
      <c r="V15" s="27"/>
      <c r="W15" s="27"/>
      <c r="X15" s="85"/>
      <c r="Y15" s="58"/>
      <c r="Z15" s="58"/>
      <c r="AA15" s="30"/>
      <c r="AB15" s="30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ht="15.75">
      <c r="A16" s="81"/>
      <c r="B16" s="27"/>
      <c r="C16" s="75" t="s">
        <v>22</v>
      </c>
      <c r="D16" s="27"/>
      <c r="E16" s="27"/>
      <c r="F16" s="27"/>
      <c r="G16" s="130"/>
      <c r="H16" s="109"/>
      <c r="I16" s="142"/>
      <c r="J16" s="27"/>
      <c r="K16" s="27"/>
      <c r="L16" s="27"/>
      <c r="M16" s="27"/>
      <c r="N16" s="27" t="s">
        <v>33</v>
      </c>
      <c r="O16" s="27"/>
      <c r="P16" s="27"/>
      <c r="Q16" s="27"/>
      <c r="R16" s="27"/>
      <c r="S16" s="27"/>
      <c r="T16" s="27"/>
      <c r="U16" s="143"/>
      <c r="V16" s="27"/>
      <c r="W16" s="27"/>
      <c r="X16" s="85"/>
      <c r="Y16" s="58"/>
      <c r="Z16" s="58"/>
      <c r="AA16" s="30"/>
      <c r="AB16" s="30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3" ht="15.75">
      <c r="A17" s="81"/>
      <c r="B17" s="27"/>
      <c r="C17" s="27" t="s">
        <v>33</v>
      </c>
      <c r="D17" s="27"/>
      <c r="E17" s="27"/>
      <c r="F17" s="27"/>
      <c r="G17" s="27"/>
      <c r="H17" s="27"/>
      <c r="I17" s="144"/>
      <c r="J17" s="27"/>
      <c r="K17" s="27"/>
      <c r="L17" s="27"/>
      <c r="M17" s="27"/>
      <c r="N17" s="75" t="s">
        <v>28</v>
      </c>
      <c r="O17" s="27"/>
      <c r="P17" s="132"/>
      <c r="Q17" s="132"/>
      <c r="R17" s="118"/>
      <c r="S17" s="27"/>
      <c r="T17" s="75"/>
      <c r="U17" s="143"/>
      <c r="V17" s="27"/>
      <c r="W17" s="27"/>
      <c r="X17" s="85"/>
      <c r="Y17" s="58"/>
      <c r="Z17" s="58"/>
      <c r="AA17" s="30"/>
      <c r="AB17" s="30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1:43" ht="15.75">
      <c r="A18" s="81"/>
      <c r="B18" s="27"/>
      <c r="C18" s="27"/>
      <c r="D18" s="27"/>
      <c r="E18" s="27"/>
      <c r="F18" s="27"/>
      <c r="G18" s="27"/>
      <c r="H18" s="27"/>
      <c r="I18" s="142"/>
      <c r="J18" s="27"/>
      <c r="K18" s="27"/>
      <c r="L18" s="27"/>
      <c r="M18" s="27"/>
      <c r="N18" s="27"/>
      <c r="O18" s="27"/>
      <c r="P18" s="27"/>
      <c r="Q18" s="27"/>
      <c r="R18" s="27"/>
      <c r="S18" s="109"/>
      <c r="T18" s="27"/>
      <c r="U18" s="143"/>
      <c r="V18" s="27"/>
      <c r="W18" s="27"/>
      <c r="X18" s="85"/>
      <c r="Y18" s="58"/>
      <c r="Z18" s="58"/>
      <c r="AA18" s="30"/>
      <c r="AB18" s="30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3" ht="15.75">
      <c r="A19" s="81"/>
      <c r="B19" s="27"/>
      <c r="C19" s="27"/>
      <c r="D19" s="27"/>
      <c r="E19" s="27"/>
      <c r="F19" s="27"/>
      <c r="G19" s="27"/>
      <c r="H19" s="27"/>
      <c r="I19" s="145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7"/>
      <c r="V19" s="27"/>
      <c r="W19" s="27"/>
      <c r="X19" s="85"/>
      <c r="Y19" s="58"/>
      <c r="Z19" s="58"/>
      <c r="AA19" s="30"/>
      <c r="AB19" s="30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ht="15.75">
      <c r="A20" s="81"/>
      <c r="B20" s="27"/>
      <c r="C20" s="27"/>
      <c r="D20" s="27"/>
      <c r="E20" s="27"/>
      <c r="F20" s="27"/>
      <c r="G20" s="27"/>
      <c r="H20" s="27"/>
      <c r="I20" s="134"/>
      <c r="J20" s="135"/>
      <c r="K20" s="136"/>
      <c r="L20" s="136"/>
      <c r="M20" s="136"/>
      <c r="N20" s="216" t="s">
        <v>25</v>
      </c>
      <c r="O20" s="137"/>
      <c r="P20" s="137"/>
      <c r="Q20" s="138"/>
      <c r="R20" s="139"/>
      <c r="S20" s="137"/>
      <c r="T20" s="140"/>
      <c r="U20" s="141"/>
      <c r="V20" s="27"/>
      <c r="W20" s="27"/>
      <c r="X20" s="85"/>
      <c r="Y20" s="58"/>
      <c r="Z20" s="58"/>
      <c r="AA20" s="30"/>
      <c r="AB20" s="30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ht="15.75">
      <c r="A21" s="81"/>
      <c r="B21" s="27"/>
      <c r="C21" s="75" t="s">
        <v>28</v>
      </c>
      <c r="D21" s="27"/>
      <c r="E21" s="27"/>
      <c r="F21" s="27"/>
      <c r="G21" s="27"/>
      <c r="H21" s="27"/>
      <c r="I21" s="142"/>
      <c r="J21" s="27"/>
      <c r="K21" s="27"/>
      <c r="L21" s="27"/>
      <c r="M21" s="27"/>
      <c r="N21" s="75" t="s">
        <v>22</v>
      </c>
      <c r="O21" s="27"/>
      <c r="P21" s="217"/>
      <c r="Q21" s="27" t="s">
        <v>35</v>
      </c>
      <c r="R21" s="27"/>
      <c r="S21" s="109"/>
      <c r="T21" s="27"/>
      <c r="U21" s="143"/>
      <c r="V21" s="27"/>
      <c r="W21" s="27"/>
      <c r="X21" s="85"/>
      <c r="Y21" s="58"/>
      <c r="Z21" s="58"/>
      <c r="AA21" s="30"/>
      <c r="AB21" s="30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ht="15.75">
      <c r="A22" s="81"/>
      <c r="B22" s="27"/>
      <c r="C22" s="27"/>
      <c r="D22" s="27" t="s">
        <v>36</v>
      </c>
      <c r="E22" s="27"/>
      <c r="F22" s="27"/>
      <c r="G22" s="27"/>
      <c r="H22" s="27"/>
      <c r="I22" s="142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143"/>
      <c r="V22" s="27"/>
      <c r="W22" s="27"/>
      <c r="X22" s="85"/>
      <c r="Y22" s="58"/>
      <c r="Z22" s="58"/>
      <c r="AA22" s="30"/>
      <c r="AB22" s="30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ht="18.75">
      <c r="A23" s="81"/>
      <c r="B23" s="27"/>
      <c r="C23" s="27"/>
      <c r="D23" s="27"/>
      <c r="E23" s="27" t="s">
        <v>37</v>
      </c>
      <c r="F23" s="27"/>
      <c r="G23" s="27"/>
      <c r="H23" s="27"/>
      <c r="I23" s="144"/>
      <c r="J23" s="27"/>
      <c r="K23" s="27"/>
      <c r="L23" s="27"/>
      <c r="M23" s="27"/>
      <c r="N23" s="75" t="s">
        <v>28</v>
      </c>
      <c r="O23" s="130"/>
      <c r="P23" s="60"/>
      <c r="Q23" s="130"/>
      <c r="R23" s="118"/>
      <c r="S23" s="150" t="s">
        <v>34</v>
      </c>
      <c r="T23" s="75"/>
      <c r="U23" s="143"/>
      <c r="V23" s="27"/>
      <c r="W23" s="27"/>
      <c r="X23" s="85"/>
      <c r="Y23" s="58"/>
      <c r="Z23" s="58"/>
      <c r="AA23" s="30"/>
      <c r="AB23" s="30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ht="15.75">
      <c r="A24" s="81"/>
      <c r="B24" s="27"/>
      <c r="C24" s="27" t="s">
        <v>19</v>
      </c>
      <c r="D24" s="27"/>
      <c r="E24" s="27"/>
      <c r="F24" s="27"/>
      <c r="G24" s="27"/>
      <c r="H24" s="27"/>
      <c r="I24" s="142"/>
      <c r="J24" s="27"/>
      <c r="K24" s="27"/>
      <c r="L24" s="27"/>
      <c r="M24" s="27"/>
      <c r="N24" s="27"/>
      <c r="O24" s="27"/>
      <c r="P24" s="27"/>
      <c r="Q24" s="27"/>
      <c r="R24" s="27"/>
      <c r="S24" s="109"/>
      <c r="T24" s="27"/>
      <c r="U24" s="143"/>
      <c r="V24" s="27"/>
      <c r="W24" s="27"/>
      <c r="X24" s="85"/>
      <c r="Y24" s="58"/>
      <c r="Z24" s="58"/>
      <c r="AA24" s="30"/>
      <c r="AB24" s="30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ht="15.75">
      <c r="A25" s="81"/>
      <c r="B25" s="27"/>
      <c r="C25" s="130"/>
      <c r="D25" s="27"/>
      <c r="E25" s="27"/>
      <c r="F25" s="27"/>
      <c r="G25" s="27"/>
      <c r="H25" s="27"/>
      <c r="I25" s="145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7"/>
      <c r="V25" s="27"/>
      <c r="W25" s="27"/>
      <c r="X25" s="85"/>
      <c r="Y25" s="58"/>
      <c r="Z25" s="58"/>
      <c r="AA25" s="30"/>
      <c r="AB25" s="30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ht="15.75">
      <c r="A26" s="81"/>
      <c r="B26" s="27"/>
      <c r="C26" s="27"/>
      <c r="D26" s="27"/>
      <c r="E26" s="27"/>
      <c r="F26" s="27"/>
      <c r="G26" s="27"/>
      <c r="H26" s="27"/>
      <c r="I26" s="134"/>
      <c r="J26" s="135"/>
      <c r="K26" s="136"/>
      <c r="L26" s="136"/>
      <c r="M26" s="136"/>
      <c r="N26" s="216" t="s">
        <v>26</v>
      </c>
      <c r="O26" s="137"/>
      <c r="P26" s="137"/>
      <c r="Q26" s="138"/>
      <c r="R26" s="139"/>
      <c r="S26" s="137"/>
      <c r="T26" s="140"/>
      <c r="U26" s="141"/>
      <c r="V26" s="27"/>
      <c r="W26" s="27"/>
      <c r="X26" s="85"/>
      <c r="Y26" s="58"/>
      <c r="Z26" s="58"/>
      <c r="AA26" s="30"/>
      <c r="AB26" s="30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1:43" ht="15.75">
      <c r="A27" s="81"/>
      <c r="B27" s="27"/>
      <c r="C27" s="27"/>
      <c r="D27" s="27"/>
      <c r="E27" s="27"/>
      <c r="F27" s="27"/>
      <c r="G27" s="27"/>
      <c r="H27" s="27"/>
      <c r="I27" s="142"/>
      <c r="J27" s="27"/>
      <c r="K27" s="27"/>
      <c r="L27" s="27"/>
      <c r="M27" s="27"/>
      <c r="N27" s="75" t="s">
        <v>22</v>
      </c>
      <c r="O27" s="27"/>
      <c r="P27" s="27"/>
      <c r="Q27" s="27"/>
      <c r="R27" s="27" t="s">
        <v>30</v>
      </c>
      <c r="S27" s="109"/>
      <c r="T27" s="27"/>
      <c r="U27" s="143"/>
      <c r="V27" s="27"/>
      <c r="W27" s="27"/>
      <c r="X27" s="85"/>
      <c r="Y27" s="58"/>
      <c r="Z27" s="58"/>
      <c r="AA27" s="30"/>
      <c r="AB27" s="30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</row>
    <row r="28" spans="1:43" ht="15.75">
      <c r="A28" s="74"/>
      <c r="B28" s="12"/>
      <c r="C28" s="12"/>
      <c r="D28" s="12"/>
      <c r="E28" s="12"/>
      <c r="F28" s="12"/>
      <c r="G28" s="12"/>
      <c r="H28" s="218"/>
      <c r="I28" s="142"/>
      <c r="J28" s="27"/>
      <c r="K28" s="27"/>
      <c r="L28" s="27"/>
      <c r="M28" s="27"/>
      <c r="N28" s="27"/>
      <c r="O28" s="27"/>
      <c r="P28" s="27"/>
      <c r="Q28" s="27"/>
      <c r="R28" s="27" t="s">
        <v>27</v>
      </c>
      <c r="S28" s="27"/>
      <c r="T28" s="27"/>
      <c r="U28" s="143"/>
      <c r="V28" s="27"/>
      <c r="W28" s="27"/>
      <c r="X28" s="85"/>
      <c r="Y28" s="58"/>
      <c r="Z28" s="58"/>
      <c r="AA28" s="30"/>
      <c r="AB28" s="30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</row>
    <row r="29" spans="1:43" ht="15.75">
      <c r="A29" s="74"/>
      <c r="B29" s="12"/>
      <c r="C29" s="12"/>
      <c r="D29" s="12"/>
      <c r="E29" s="12"/>
      <c r="F29" s="12"/>
      <c r="G29" s="12"/>
      <c r="H29" s="218"/>
      <c r="I29" s="144"/>
      <c r="J29" s="27"/>
      <c r="K29" s="27"/>
      <c r="L29" s="27"/>
      <c r="M29" s="27"/>
      <c r="N29" s="217"/>
      <c r="O29" s="27"/>
      <c r="P29" s="60"/>
      <c r="Q29" s="130"/>
      <c r="R29" s="27" t="s">
        <v>29</v>
      </c>
      <c r="S29" s="27"/>
      <c r="T29" s="75"/>
      <c r="U29" s="143"/>
      <c r="V29" s="27"/>
      <c r="W29" s="27"/>
      <c r="X29" s="85"/>
      <c r="Y29" s="58"/>
      <c r="Z29" s="58"/>
      <c r="AA29" s="30"/>
      <c r="AB29" s="30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</row>
    <row r="30" spans="1:43" ht="15.75">
      <c r="A30" s="81"/>
      <c r="B30" s="27"/>
      <c r="C30" s="27"/>
      <c r="D30" s="27"/>
      <c r="E30" s="27"/>
      <c r="F30" s="27"/>
      <c r="G30" s="27"/>
      <c r="H30" s="143"/>
      <c r="I30" s="142"/>
      <c r="J30" s="27"/>
      <c r="K30" s="27"/>
      <c r="L30" s="27"/>
      <c r="M30" s="27"/>
      <c r="N30" s="75" t="s">
        <v>28</v>
      </c>
      <c r="O30" s="27"/>
      <c r="P30" s="27"/>
      <c r="Q30" s="27" t="s">
        <v>31</v>
      </c>
      <c r="R30" s="27"/>
      <c r="S30" s="109"/>
      <c r="T30" s="27"/>
      <c r="U30" s="143"/>
      <c r="V30" s="27"/>
      <c r="W30" s="27"/>
      <c r="X30" s="85"/>
      <c r="Y30" s="58"/>
      <c r="Z30" s="58"/>
      <c r="AA30" s="30"/>
      <c r="AB30" s="30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</row>
    <row r="31" spans="1:43" ht="15.75">
      <c r="A31" s="81"/>
      <c r="B31" s="27"/>
      <c r="C31" s="27"/>
      <c r="D31" s="27"/>
      <c r="E31" s="27"/>
      <c r="F31" s="27"/>
      <c r="G31" s="27"/>
      <c r="H31" s="27"/>
      <c r="I31" s="145"/>
      <c r="J31" s="146"/>
      <c r="K31" s="146"/>
      <c r="L31" s="146"/>
      <c r="M31" s="146"/>
      <c r="N31" s="146"/>
      <c r="O31" s="146"/>
      <c r="P31" s="146"/>
      <c r="Q31" s="146"/>
      <c r="R31" s="146"/>
      <c r="S31" s="148" t="s">
        <v>32</v>
      </c>
      <c r="T31" s="146"/>
      <c r="U31" s="147"/>
      <c r="V31" s="27"/>
      <c r="W31" s="27"/>
      <c r="X31" s="85"/>
      <c r="Y31" s="58"/>
      <c r="Z31" s="58"/>
      <c r="AA31" s="30"/>
      <c r="AB31" s="30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</row>
    <row r="32" spans="1:43" ht="18.75">
      <c r="A32" s="78" t="s">
        <v>45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27"/>
      <c r="X32" s="85"/>
      <c r="Y32" s="58"/>
      <c r="Z32" s="58"/>
      <c r="AA32" s="30"/>
      <c r="AB32" s="30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</row>
    <row r="33" spans="1:43" ht="15.75">
      <c r="A33" s="81" t="s">
        <v>46</v>
      </c>
      <c r="B33" s="12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12"/>
      <c r="R33" s="12"/>
      <c r="S33" s="12"/>
      <c r="T33" s="12"/>
      <c r="U33" s="12"/>
      <c r="V33" s="12"/>
      <c r="W33" s="27"/>
      <c r="X33" s="85"/>
      <c r="Y33" s="58"/>
      <c r="Z33" s="58"/>
      <c r="AA33" s="30"/>
      <c r="AB33" s="30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</row>
    <row r="34" spans="1:43" ht="15.75">
      <c r="A34" s="81" t="s">
        <v>47</v>
      </c>
      <c r="B34" s="12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12"/>
      <c r="R34" s="12"/>
      <c r="S34" s="12"/>
      <c r="T34" s="12"/>
      <c r="U34" s="12"/>
      <c r="V34" s="12"/>
      <c r="W34" s="27"/>
      <c r="X34" s="85"/>
      <c r="Y34" s="58"/>
      <c r="Z34" s="58"/>
      <c r="AA34" s="30"/>
      <c r="AB34" s="30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</row>
    <row r="35" spans="1:43" ht="15.75">
      <c r="A35" s="81" t="s">
        <v>48</v>
      </c>
      <c r="B35" s="12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2"/>
      <c r="R35" s="12"/>
      <c r="S35" s="12"/>
      <c r="T35" s="12"/>
      <c r="U35" s="12"/>
      <c r="V35" s="12"/>
      <c r="W35" s="27"/>
      <c r="X35" s="85"/>
      <c r="Y35" s="58"/>
      <c r="Z35" s="58"/>
      <c r="AA35" s="30"/>
      <c r="AB35" s="30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</row>
    <row r="36" spans="1:43" ht="18.75">
      <c r="A36" s="74"/>
      <c r="B36" s="12"/>
      <c r="C36" s="161" t="s">
        <v>49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27"/>
      <c r="X36" s="85"/>
      <c r="Y36" s="58"/>
      <c r="Z36" s="58"/>
      <c r="AA36" s="30"/>
      <c r="AB36" s="30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1:43" ht="18.75">
      <c r="A37" s="74"/>
      <c r="B37" s="12"/>
      <c r="C37" s="16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27"/>
      <c r="X37" s="85"/>
      <c r="Y37" s="58"/>
      <c r="Z37" s="58"/>
      <c r="AA37" s="30"/>
      <c r="AB37" s="30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</row>
    <row r="38" spans="1:43" ht="30.75" customHeight="1">
      <c r="A38" s="162" t="s">
        <v>38</v>
      </c>
      <c r="B38" s="115"/>
      <c r="C38" s="115"/>
      <c r="D38" s="115"/>
      <c r="E38" s="115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5"/>
      <c r="Q38" s="115"/>
      <c r="R38" s="115"/>
      <c r="S38" s="115"/>
      <c r="T38" s="115"/>
      <c r="U38" s="115"/>
      <c r="V38" s="115"/>
      <c r="W38" s="115"/>
      <c r="X38" s="124"/>
      <c r="Y38" s="58"/>
      <c r="Z38" s="58"/>
      <c r="AA38" s="30"/>
      <c r="AB38" s="30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ht="15.75">
      <c r="A39" s="84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85"/>
      <c r="Y39" s="125"/>
      <c r="Z39" s="58"/>
      <c r="AA39" s="30"/>
      <c r="AB39" s="30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1:43" ht="15.75">
      <c r="A40" s="83" t="s">
        <v>3</v>
      </c>
      <c r="B40" s="27" t="s">
        <v>39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85"/>
      <c r="Y40" s="58"/>
      <c r="Z40" s="58"/>
      <c r="AA40" s="30"/>
      <c r="AB40" s="30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</row>
    <row r="41" spans="1:43" ht="15.75">
      <c r="A41" s="131"/>
      <c r="B41" s="27" t="s">
        <v>40</v>
      </c>
      <c r="C41" s="27"/>
      <c r="D41" s="151"/>
      <c r="E41" s="99"/>
      <c r="F41" s="86"/>
      <c r="G41" s="27"/>
      <c r="H41" s="119"/>
      <c r="I41" s="96"/>
      <c r="J41" s="65"/>
      <c r="K41" s="65"/>
      <c r="L41" s="96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85"/>
      <c r="Y41" s="152"/>
      <c r="Z41" s="152"/>
      <c r="AA41" s="30"/>
      <c r="AB41" s="30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</row>
    <row r="42" spans="1:43" ht="16.5" thickBot="1">
      <c r="A42" s="120"/>
      <c r="B42" s="65"/>
      <c r="C42" s="63"/>
      <c r="D42" s="151"/>
      <c r="E42" s="99"/>
      <c r="F42" s="86"/>
      <c r="G42" s="63"/>
      <c r="H42" s="12"/>
      <c r="I42" s="119" t="s">
        <v>44</v>
      </c>
      <c r="J42" s="96"/>
      <c r="K42" s="65"/>
      <c r="L42" s="65"/>
      <c r="M42" s="96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156"/>
      <c r="Y42" s="36"/>
      <c r="Z42" s="152"/>
      <c r="AA42" s="30"/>
      <c r="AB42" s="30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</row>
    <row r="43" spans="1:43" ht="19.5" thickBot="1">
      <c r="A43" s="83" t="s">
        <v>5</v>
      </c>
      <c r="B43" s="65" t="s">
        <v>41</v>
      </c>
      <c r="C43" s="63"/>
      <c r="D43" s="151"/>
      <c r="E43" s="99"/>
      <c r="F43" s="163"/>
      <c r="G43" s="63"/>
      <c r="H43" s="12"/>
      <c r="I43" s="234"/>
      <c r="J43" s="236"/>
      <c r="K43" s="133" t="s">
        <v>17</v>
      </c>
      <c r="L43" s="106"/>
      <c r="M43" s="121" t="str">
        <f>IF(I43&lt;0.01," ",IF(I43=0.192,"Y","N"))</f>
        <v> </v>
      </c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156"/>
      <c r="Y43" s="36">
        <f>IF(M43="Y",1,0)</f>
        <v>0</v>
      </c>
      <c r="Z43" s="152"/>
      <c r="AA43" s="30"/>
      <c r="AB43" s="30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</row>
    <row r="44" spans="1:43" ht="16.5" thickBot="1">
      <c r="A44" s="84"/>
      <c r="B44" s="65"/>
      <c r="C44" s="63"/>
      <c r="D44" s="151"/>
      <c r="E44" s="99"/>
      <c r="F44" s="86"/>
      <c r="G44" s="63"/>
      <c r="H44" s="12"/>
      <c r="I44" s="119" t="s">
        <v>44</v>
      </c>
      <c r="J44" s="96"/>
      <c r="K44" s="65"/>
      <c r="L44" s="65"/>
      <c r="M44" s="96"/>
      <c r="N44" s="86"/>
      <c r="O44" s="23"/>
      <c r="P44" s="63"/>
      <c r="Q44" s="110"/>
      <c r="R44" s="63"/>
      <c r="S44" s="63"/>
      <c r="T44" s="86"/>
      <c r="U44" s="63"/>
      <c r="V44" s="63"/>
      <c r="W44" s="63"/>
      <c r="X44" s="66"/>
      <c r="Y44" s="36"/>
      <c r="Z44" s="36"/>
      <c r="AA44" s="35"/>
      <c r="AB44" s="30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</row>
    <row r="45" spans="1:43" ht="19.5" thickBot="1">
      <c r="A45" s="83" t="s">
        <v>6</v>
      </c>
      <c r="B45" s="65" t="s">
        <v>42</v>
      </c>
      <c r="C45" s="63"/>
      <c r="D45" s="151"/>
      <c r="E45" s="99"/>
      <c r="F45" s="86"/>
      <c r="G45" s="63"/>
      <c r="H45" s="12"/>
      <c r="I45" s="234"/>
      <c r="J45" s="236"/>
      <c r="K45" s="133" t="s">
        <v>43</v>
      </c>
      <c r="L45" s="106"/>
      <c r="M45" s="121" t="str">
        <f>IF(I45&lt;0.01," ",IF(I45=0.577,"Y","N"))</f>
        <v> </v>
      </c>
      <c r="N45" s="86"/>
      <c r="O45" s="63"/>
      <c r="P45" s="63"/>
      <c r="Q45" s="110"/>
      <c r="R45" s="63"/>
      <c r="S45" s="63"/>
      <c r="T45" s="86"/>
      <c r="U45" s="63"/>
      <c r="V45" s="63"/>
      <c r="W45" s="63"/>
      <c r="X45" s="87"/>
      <c r="Y45" s="36">
        <f>IF(M45="Y",1,0)</f>
        <v>0</v>
      </c>
      <c r="Z45" s="152"/>
      <c r="AA45" s="58"/>
      <c r="AB45" s="30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1:43" ht="15.75">
      <c r="A46" s="219"/>
      <c r="B46" s="63"/>
      <c r="C46" s="63"/>
      <c r="D46" s="151"/>
      <c r="E46" s="99"/>
      <c r="F46" s="86"/>
      <c r="G46" s="63"/>
      <c r="H46" s="119"/>
      <c r="I46" s="96"/>
      <c r="J46" s="65"/>
      <c r="K46" s="65"/>
      <c r="L46" s="96"/>
      <c r="M46" s="86"/>
      <c r="N46" s="63"/>
      <c r="O46" s="63"/>
      <c r="P46" s="63"/>
      <c r="Q46" s="110"/>
      <c r="R46" s="63"/>
      <c r="S46" s="63"/>
      <c r="T46" s="86"/>
      <c r="U46" s="63"/>
      <c r="V46" s="63"/>
      <c r="W46" s="63"/>
      <c r="X46" s="87"/>
      <c r="Y46" s="152"/>
      <c r="Z46" s="152"/>
      <c r="AA46" s="58"/>
      <c r="AB46" s="30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</row>
    <row r="47" spans="1:43" ht="15.75">
      <c r="A47" s="83" t="s">
        <v>7</v>
      </c>
      <c r="B47" s="63" t="s">
        <v>50</v>
      </c>
      <c r="C47" s="63"/>
      <c r="D47" s="151"/>
      <c r="E47" s="99"/>
      <c r="F47" s="86"/>
      <c r="G47" s="63"/>
      <c r="H47" s="119"/>
      <c r="I47" s="96"/>
      <c r="J47" s="65"/>
      <c r="K47" s="65"/>
      <c r="L47" s="96"/>
      <c r="M47" s="86"/>
      <c r="N47" s="63"/>
      <c r="O47" s="63"/>
      <c r="P47" s="63"/>
      <c r="Q47" s="110"/>
      <c r="R47" s="63"/>
      <c r="S47" s="63"/>
      <c r="T47" s="86"/>
      <c r="U47" s="63"/>
      <c r="V47" s="63"/>
      <c r="W47" s="63"/>
      <c r="X47" s="87"/>
      <c r="Y47" s="152"/>
      <c r="Z47" s="152"/>
      <c r="AA47" s="58"/>
      <c r="AB47" s="30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</row>
    <row r="48" spans="1:43" ht="15.75">
      <c r="A48" s="120"/>
      <c r="B48" s="65" t="s">
        <v>51</v>
      </c>
      <c r="C48" s="63"/>
      <c r="D48" s="151"/>
      <c r="E48" s="99"/>
      <c r="F48" s="86"/>
      <c r="G48" s="63"/>
      <c r="H48" s="220"/>
      <c r="I48" s="220"/>
      <c r="J48" s="133"/>
      <c r="K48" s="63"/>
      <c r="L48" s="153"/>
      <c r="M48" s="86"/>
      <c r="N48" s="63"/>
      <c r="O48" s="23"/>
      <c r="P48" s="63"/>
      <c r="Q48" s="110"/>
      <c r="R48" s="63"/>
      <c r="S48" s="63"/>
      <c r="T48" s="86"/>
      <c r="U48" s="63"/>
      <c r="V48" s="63"/>
      <c r="W48" s="63"/>
      <c r="X48" s="66"/>
      <c r="Y48" s="36"/>
      <c r="Z48" s="36"/>
      <c r="AA48" s="35"/>
      <c r="AB48" s="30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  <row r="49" spans="1:43" ht="15.75">
      <c r="A49" s="122"/>
      <c r="B49" s="65"/>
      <c r="C49" s="63"/>
      <c r="D49" s="151"/>
      <c r="E49" s="99"/>
      <c r="F49" s="86"/>
      <c r="G49" s="63"/>
      <c r="H49" s="119"/>
      <c r="I49" s="154"/>
      <c r="J49" s="133"/>
      <c r="K49" s="63"/>
      <c r="L49" s="126"/>
      <c r="M49" s="63"/>
      <c r="N49" s="63"/>
      <c r="O49" s="63"/>
      <c r="P49" s="63"/>
      <c r="Q49" s="110"/>
      <c r="R49" s="63"/>
      <c r="S49" s="63"/>
      <c r="T49" s="86"/>
      <c r="U49" s="63"/>
      <c r="V49" s="63"/>
      <c r="W49" s="63"/>
      <c r="X49" s="156"/>
      <c r="Y49" s="152"/>
      <c r="Z49" s="152"/>
      <c r="AA49" s="58"/>
      <c r="AB49" s="30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1:43" ht="16.5" thickBot="1">
      <c r="A50" s="120"/>
      <c r="B50" s="65"/>
      <c r="C50" s="63"/>
      <c r="D50" s="151"/>
      <c r="E50" s="99"/>
      <c r="F50" s="86"/>
      <c r="G50" s="63"/>
      <c r="H50" s="12"/>
      <c r="I50" s="119" t="s">
        <v>20</v>
      </c>
      <c r="J50" s="96"/>
      <c r="K50" s="65"/>
      <c r="L50" s="65"/>
      <c r="M50" s="96"/>
      <c r="N50" s="89"/>
      <c r="O50" s="23"/>
      <c r="P50" s="95"/>
      <c r="Q50" s="110"/>
      <c r="R50" s="63"/>
      <c r="S50" s="63"/>
      <c r="T50" s="86"/>
      <c r="U50" s="63"/>
      <c r="V50" s="86"/>
      <c r="W50" s="63"/>
      <c r="X50" s="66"/>
      <c r="Y50" s="36"/>
      <c r="Z50" s="36"/>
      <c r="AA50" s="35"/>
      <c r="AB50" s="30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</row>
    <row r="51" spans="1:43" ht="19.5" thickBot="1">
      <c r="A51" s="83" t="s">
        <v>5</v>
      </c>
      <c r="B51" s="65" t="s">
        <v>52</v>
      </c>
      <c r="C51" s="63"/>
      <c r="D51" s="151"/>
      <c r="E51" s="99"/>
      <c r="F51" s="163"/>
      <c r="G51" s="63"/>
      <c r="H51" s="12"/>
      <c r="I51" s="241"/>
      <c r="J51" s="243"/>
      <c r="K51" s="133" t="s">
        <v>43</v>
      </c>
      <c r="L51" s="106"/>
      <c r="M51" s="121" t="str">
        <f>IF(I51&lt;0.01," ",IF(I51=4.4,"Y","N"))</f>
        <v> </v>
      </c>
      <c r="N51" s="89"/>
      <c r="O51" s="88"/>
      <c r="P51" s="95"/>
      <c r="Q51" s="110"/>
      <c r="R51" s="63"/>
      <c r="S51" s="63"/>
      <c r="T51" s="86"/>
      <c r="U51" s="63"/>
      <c r="V51" s="63"/>
      <c r="W51" s="63"/>
      <c r="X51" s="156"/>
      <c r="Y51" s="36">
        <f>IF(M51="Y",1,0)</f>
        <v>0</v>
      </c>
      <c r="Z51" s="152"/>
      <c r="AA51" s="58"/>
      <c r="AB51" s="30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</row>
    <row r="52" spans="1:43" ht="16.5" thickBot="1">
      <c r="A52" s="84"/>
      <c r="B52" s="65"/>
      <c r="C52" s="63"/>
      <c r="D52" s="151"/>
      <c r="E52" s="99"/>
      <c r="F52" s="86"/>
      <c r="G52" s="63"/>
      <c r="H52" s="12"/>
      <c r="I52" s="119" t="s">
        <v>20</v>
      </c>
      <c r="J52" s="96"/>
      <c r="K52" s="65"/>
      <c r="L52" s="65"/>
      <c r="M52" s="96"/>
      <c r="N52" s="88"/>
      <c r="O52" s="23"/>
      <c r="P52" s="95"/>
      <c r="Q52" s="110"/>
      <c r="R52" s="63"/>
      <c r="S52" s="63"/>
      <c r="T52" s="86"/>
      <c r="U52" s="63"/>
      <c r="V52" s="63"/>
      <c r="W52" s="63"/>
      <c r="X52" s="66"/>
      <c r="Y52" s="36"/>
      <c r="Z52" s="36"/>
      <c r="AA52" s="35"/>
      <c r="AB52" s="30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</row>
    <row r="53" spans="1:43" ht="19.5" thickBot="1">
      <c r="A53" s="83" t="s">
        <v>6</v>
      </c>
      <c r="B53" s="65" t="s">
        <v>42</v>
      </c>
      <c r="C53" s="63"/>
      <c r="D53" s="151"/>
      <c r="E53" s="99"/>
      <c r="F53" s="86"/>
      <c r="G53" s="63"/>
      <c r="H53" s="12"/>
      <c r="I53" s="241"/>
      <c r="J53" s="243"/>
      <c r="K53" s="133" t="s">
        <v>17</v>
      </c>
      <c r="L53" s="106"/>
      <c r="M53" s="121" t="str">
        <f>IF(I53&lt;0.01," ",IF(I53=7.07,"Y","N"))</f>
        <v> </v>
      </c>
      <c r="N53" s="88"/>
      <c r="O53" s="88"/>
      <c r="P53" s="95"/>
      <c r="Q53" s="110"/>
      <c r="R53" s="63"/>
      <c r="S53" s="63"/>
      <c r="T53" s="86"/>
      <c r="U53" s="63"/>
      <c r="V53" s="63"/>
      <c r="W53" s="63"/>
      <c r="X53" s="156"/>
      <c r="Y53" s="36">
        <f>IF(M53="Y",1,0)</f>
        <v>0</v>
      </c>
      <c r="Z53" s="152"/>
      <c r="AA53" s="58"/>
      <c r="AB53" s="30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</row>
    <row r="54" spans="1:43" ht="15.75">
      <c r="A54" s="83"/>
      <c r="B54" s="65"/>
      <c r="C54" s="86"/>
      <c r="D54" s="86"/>
      <c r="E54" s="23"/>
      <c r="F54" s="60"/>
      <c r="G54" s="63"/>
      <c r="H54" s="65"/>
      <c r="I54" s="63"/>
      <c r="J54" s="63"/>
      <c r="K54" s="86"/>
      <c r="L54" s="63"/>
      <c r="M54" s="63"/>
      <c r="N54" s="63"/>
      <c r="O54" s="23"/>
      <c r="P54" s="95"/>
      <c r="Q54" s="110"/>
      <c r="R54" s="63"/>
      <c r="S54" s="63"/>
      <c r="T54" s="86"/>
      <c r="U54" s="63"/>
      <c r="V54" s="63"/>
      <c r="W54" s="63"/>
      <c r="X54" s="66"/>
      <c r="Y54" s="36"/>
      <c r="Z54" s="36"/>
      <c r="AA54" s="35"/>
      <c r="AB54" s="30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1:43" ht="15.75">
      <c r="A55" s="83"/>
      <c r="B55" s="65"/>
      <c r="C55" s="86"/>
      <c r="D55" s="86"/>
      <c r="E55" s="63"/>
      <c r="F55" s="60"/>
      <c r="G55" s="63"/>
      <c r="H55" s="65"/>
      <c r="I55" s="63"/>
      <c r="J55" s="63"/>
      <c r="K55" s="86"/>
      <c r="L55" s="63"/>
      <c r="M55" s="63"/>
      <c r="N55" s="63"/>
      <c r="O55" s="63"/>
      <c r="P55" s="95"/>
      <c r="Q55" s="110"/>
      <c r="R55" s="63"/>
      <c r="S55" s="63"/>
      <c r="T55" s="86"/>
      <c r="U55" s="63"/>
      <c r="V55" s="63"/>
      <c r="W55" s="63"/>
      <c r="X55" s="156"/>
      <c r="Y55" s="152"/>
      <c r="Z55" s="152"/>
      <c r="AA55" s="58"/>
      <c r="AB55" s="30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1:43" ht="15.75">
      <c r="A56" s="83" t="s">
        <v>8</v>
      </c>
      <c r="B56" s="65" t="s">
        <v>53</v>
      </c>
      <c r="C56" s="86"/>
      <c r="D56" s="86"/>
      <c r="E56" s="63"/>
      <c r="F56" s="60"/>
      <c r="G56" s="63"/>
      <c r="H56" s="65"/>
      <c r="I56" s="63"/>
      <c r="J56" s="63"/>
      <c r="K56" s="86"/>
      <c r="L56" s="63"/>
      <c r="M56" s="63"/>
      <c r="N56" s="63"/>
      <c r="O56" s="63"/>
      <c r="P56" s="95"/>
      <c r="Q56" s="110"/>
      <c r="R56" s="63"/>
      <c r="S56" s="63"/>
      <c r="T56" s="86"/>
      <c r="U56" s="63"/>
      <c r="V56" s="63"/>
      <c r="W56" s="63"/>
      <c r="X56" s="156"/>
      <c r="Y56" s="152"/>
      <c r="Z56" s="152"/>
      <c r="AA56" s="58"/>
      <c r="AB56" s="30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43" ht="15.75">
      <c r="A57" s="221"/>
      <c r="B57" s="65" t="s">
        <v>54</v>
      </c>
      <c r="C57" s="86"/>
      <c r="D57" s="86"/>
      <c r="E57" s="23"/>
      <c r="F57" s="60"/>
      <c r="G57" s="88"/>
      <c r="H57" s="91"/>
      <c r="I57" s="88"/>
      <c r="J57" s="23"/>
      <c r="K57" s="86"/>
      <c r="L57" s="86"/>
      <c r="M57" s="63"/>
      <c r="N57" s="93"/>
      <c r="O57" s="23"/>
      <c r="P57" s="95"/>
      <c r="Q57" s="110"/>
      <c r="R57" s="63"/>
      <c r="S57" s="63"/>
      <c r="T57" s="86"/>
      <c r="U57" s="63"/>
      <c r="V57" s="63"/>
      <c r="W57" s="63"/>
      <c r="X57" s="66"/>
      <c r="Y57" s="36"/>
      <c r="Z57" s="36"/>
      <c r="AA57" s="35"/>
      <c r="AB57" s="30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43" ht="16.5" thickBot="1">
      <c r="A58" s="221"/>
      <c r="B58" s="65"/>
      <c r="C58" s="63"/>
      <c r="D58" s="151"/>
      <c r="E58" s="99"/>
      <c r="F58" s="86"/>
      <c r="G58" s="63"/>
      <c r="H58" s="12"/>
      <c r="I58" s="119" t="s">
        <v>20</v>
      </c>
      <c r="J58" s="96"/>
      <c r="K58" s="65"/>
      <c r="L58" s="65"/>
      <c r="M58" s="96"/>
      <c r="N58" s="88"/>
      <c r="O58" s="23"/>
      <c r="P58" s="95"/>
      <c r="Q58" s="63"/>
      <c r="R58" s="63"/>
      <c r="S58" s="63"/>
      <c r="T58" s="63"/>
      <c r="U58" s="63"/>
      <c r="V58" s="63"/>
      <c r="W58" s="63"/>
      <c r="X58" s="156"/>
      <c r="Y58" s="36"/>
      <c r="Z58" s="152"/>
      <c r="AA58" s="58"/>
      <c r="AB58" s="30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:43" ht="16.5" thickBot="1">
      <c r="A59" s="83" t="s">
        <v>5</v>
      </c>
      <c r="B59" s="65" t="s">
        <v>55</v>
      </c>
      <c r="C59" s="63"/>
      <c r="D59" s="151"/>
      <c r="E59" s="99"/>
      <c r="F59" s="62"/>
      <c r="G59" s="222" t="s">
        <v>57</v>
      </c>
      <c r="H59" s="12"/>
      <c r="I59" s="241"/>
      <c r="J59" s="243"/>
      <c r="K59" s="133" t="s">
        <v>4</v>
      </c>
      <c r="L59" s="106"/>
      <c r="M59" s="121" t="str">
        <f>IF(I59&lt;0.01," ",IF(I59=5.64,"Y","N"))</f>
        <v> </v>
      </c>
      <c r="N59" s="63"/>
      <c r="O59" s="62" t="s">
        <v>11</v>
      </c>
      <c r="P59" s="95"/>
      <c r="Q59" s="63"/>
      <c r="R59" s="63"/>
      <c r="S59" s="63"/>
      <c r="T59" s="63"/>
      <c r="U59" s="63"/>
      <c r="V59" s="63"/>
      <c r="W59" s="63"/>
      <c r="X59" s="156"/>
      <c r="Y59" s="36">
        <f>IF(M59="Y",1,0)</f>
        <v>0</v>
      </c>
      <c r="Z59" s="152"/>
      <c r="AA59" s="58"/>
      <c r="AB59" s="30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</row>
    <row r="60" spans="1:43" ht="16.5" thickBot="1">
      <c r="A60" s="84"/>
      <c r="B60" s="65"/>
      <c r="C60" s="63"/>
      <c r="D60" s="151"/>
      <c r="E60" s="99"/>
      <c r="F60" s="86"/>
      <c r="G60" s="63"/>
      <c r="H60" s="12"/>
      <c r="I60" s="119" t="s">
        <v>20</v>
      </c>
      <c r="J60" s="96"/>
      <c r="K60" s="65"/>
      <c r="L60" s="65"/>
      <c r="M60" s="96"/>
      <c r="N60" s="63"/>
      <c r="O60" s="63"/>
      <c r="P60" s="95"/>
      <c r="Q60" s="63"/>
      <c r="R60" s="63"/>
      <c r="S60" s="63"/>
      <c r="T60" s="63"/>
      <c r="U60" s="63"/>
      <c r="V60" s="63"/>
      <c r="W60" s="63"/>
      <c r="X60" s="156"/>
      <c r="Y60" s="152"/>
      <c r="Z60" s="152"/>
      <c r="AA60" s="58"/>
      <c r="AB60" s="30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</row>
    <row r="61" spans="1:43" ht="19.5" thickBot="1">
      <c r="A61" s="181" t="s">
        <v>6</v>
      </c>
      <c r="B61" s="192" t="s">
        <v>56</v>
      </c>
      <c r="C61" s="182"/>
      <c r="D61" s="196"/>
      <c r="E61" s="197"/>
      <c r="F61" s="188"/>
      <c r="G61" s="198" t="s">
        <v>58</v>
      </c>
      <c r="H61" s="79"/>
      <c r="I61" s="185"/>
      <c r="J61" s="186"/>
      <c r="K61" s="199" t="s">
        <v>16</v>
      </c>
      <c r="L61" s="214"/>
      <c r="M61" s="200" t="str">
        <f>IF(I61&lt;0.01," ",IF(I61=554.49,"Y","N"))</f>
        <v> </v>
      </c>
      <c r="N61" s="182"/>
      <c r="O61" s="182"/>
      <c r="P61" s="183"/>
      <c r="Q61" s="182"/>
      <c r="R61" s="182"/>
      <c r="S61" s="182"/>
      <c r="T61" s="182"/>
      <c r="U61" s="182"/>
      <c r="V61" s="182"/>
      <c r="W61" s="182"/>
      <c r="X61" s="184"/>
      <c r="Y61" s="36">
        <f>IF(M61="Y",1,0)</f>
        <v>0</v>
      </c>
      <c r="Z61" s="152"/>
      <c r="AA61" s="58"/>
      <c r="AB61" s="30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</row>
    <row r="62" spans="1:43" ht="16.5" thickTop="1">
      <c r="A62" s="221"/>
      <c r="B62" s="63"/>
      <c r="C62" s="63"/>
      <c r="D62" s="63"/>
      <c r="E62" s="63"/>
      <c r="F62" s="63"/>
      <c r="G62" s="63"/>
      <c r="H62" s="220"/>
      <c r="I62" s="220"/>
      <c r="J62" s="133"/>
      <c r="K62" s="63"/>
      <c r="L62" s="153"/>
      <c r="M62" s="63"/>
      <c r="N62" s="63"/>
      <c r="O62" s="63"/>
      <c r="P62" s="95"/>
      <c r="Q62" s="63"/>
      <c r="R62" s="63"/>
      <c r="S62" s="63"/>
      <c r="T62" s="63"/>
      <c r="U62" s="63"/>
      <c r="V62" s="63"/>
      <c r="W62" s="63"/>
      <c r="X62" s="156"/>
      <c r="Y62" s="36"/>
      <c r="Z62" s="152"/>
      <c r="AA62" s="58"/>
      <c r="AB62" s="30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</row>
    <row r="63" spans="1:43" ht="15.75">
      <c r="A63" s="8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95"/>
      <c r="Q63" s="63"/>
      <c r="R63" s="63"/>
      <c r="S63" s="63"/>
      <c r="T63" s="63"/>
      <c r="U63" s="63"/>
      <c r="V63" s="63"/>
      <c r="W63" s="63"/>
      <c r="X63" s="156"/>
      <c r="Y63" s="152"/>
      <c r="Z63" s="152"/>
      <c r="AA63" s="58"/>
      <c r="AB63" s="30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</row>
    <row r="64" spans="1:43" ht="15.75">
      <c r="A64" s="84"/>
      <c r="B64" s="63"/>
      <c r="C64" s="63"/>
      <c r="D64" s="63"/>
      <c r="E64" s="63"/>
      <c r="F64" s="63"/>
      <c r="G64" s="86"/>
      <c r="H64" s="63"/>
      <c r="I64" s="63"/>
      <c r="J64" s="63"/>
      <c r="K64" s="63"/>
      <c r="L64" s="63"/>
      <c r="M64" s="63"/>
      <c r="N64" s="63"/>
      <c r="O64" s="63"/>
      <c r="P64" s="95"/>
      <c r="Q64" s="63"/>
      <c r="R64" s="63"/>
      <c r="S64" s="63"/>
      <c r="T64" s="63"/>
      <c r="U64" s="63"/>
      <c r="V64" s="63"/>
      <c r="W64" s="63"/>
      <c r="X64" s="156"/>
      <c r="Y64" s="152"/>
      <c r="Z64" s="152"/>
      <c r="AA64" s="58"/>
      <c r="AB64" s="30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</row>
    <row r="65" spans="1:43" ht="15.75">
      <c r="A65" s="83"/>
      <c r="B65" s="63"/>
      <c r="C65" s="63"/>
      <c r="D65" s="157"/>
      <c r="E65" s="63"/>
      <c r="F65" s="86"/>
      <c r="G65" s="86"/>
      <c r="H65" s="86"/>
      <c r="I65" s="63"/>
      <c r="J65" s="63"/>
      <c r="K65" s="63"/>
      <c r="L65" s="23"/>
      <c r="M65" s="63"/>
      <c r="N65" s="60"/>
      <c r="O65" s="63"/>
      <c r="P65" s="63"/>
      <c r="Q65" s="63"/>
      <c r="R65" s="63"/>
      <c r="S65" s="63"/>
      <c r="T65" s="86"/>
      <c r="U65" s="86"/>
      <c r="V65" s="86"/>
      <c r="W65" s="63"/>
      <c r="X65" s="66"/>
      <c r="Y65" s="36"/>
      <c r="Z65" s="36"/>
      <c r="AA65" s="58"/>
      <c r="AB65" s="30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</row>
    <row r="66" spans="1:43" ht="15.75">
      <c r="A66" s="83" t="s">
        <v>9</v>
      </c>
      <c r="B66" s="63" t="s">
        <v>59</v>
      </c>
      <c r="C66" s="63"/>
      <c r="D66" s="63"/>
      <c r="E66" s="63"/>
      <c r="F66" s="86"/>
      <c r="G66" s="86"/>
      <c r="H66" s="86"/>
      <c r="I66" s="63"/>
      <c r="J66" s="63"/>
      <c r="K66" s="63"/>
      <c r="L66" s="63"/>
      <c r="M66" s="63"/>
      <c r="N66" s="63"/>
      <c r="O66" s="63"/>
      <c r="P66" s="95"/>
      <c r="Q66" s="63"/>
      <c r="R66" s="63"/>
      <c r="S66" s="63"/>
      <c r="T66" s="63"/>
      <c r="U66" s="63"/>
      <c r="V66" s="63"/>
      <c r="W66" s="63"/>
      <c r="X66" s="156"/>
      <c r="Y66" s="152"/>
      <c r="Z66" s="152"/>
      <c r="AA66" s="58"/>
      <c r="AB66" s="30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</row>
    <row r="67" spans="1:43" ht="15.75" customHeight="1">
      <c r="A67" s="221"/>
      <c r="B67" s="65"/>
      <c r="C67" s="63"/>
      <c r="D67" s="151"/>
      <c r="E67" s="99"/>
      <c r="F67" s="86"/>
      <c r="G67" s="12"/>
      <c r="H67" s="12"/>
      <c r="I67" s="12"/>
      <c r="J67" s="12"/>
      <c r="K67" s="12"/>
      <c r="L67" s="12"/>
      <c r="M67" s="12"/>
      <c r="N67" s="60"/>
      <c r="O67" s="63"/>
      <c r="P67" s="95"/>
      <c r="Q67" s="63"/>
      <c r="R67" s="63"/>
      <c r="S67" s="63"/>
      <c r="T67" s="86"/>
      <c r="U67" s="86"/>
      <c r="V67" s="86"/>
      <c r="W67" s="63"/>
      <c r="X67" s="66"/>
      <c r="Y67" s="36"/>
      <c r="Z67" s="36"/>
      <c r="AA67" s="58"/>
      <c r="AB67" s="30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</row>
    <row r="68" spans="1:43" ht="16.5" thickBot="1">
      <c r="A68" s="83" t="s">
        <v>5</v>
      </c>
      <c r="B68" s="65" t="s">
        <v>60</v>
      </c>
      <c r="C68" s="63"/>
      <c r="D68" s="151"/>
      <c r="E68" s="99"/>
      <c r="F68" s="62"/>
      <c r="G68" s="63"/>
      <c r="H68" s="12"/>
      <c r="I68" s="119" t="s">
        <v>65</v>
      </c>
      <c r="J68" s="96"/>
      <c r="K68" s="65"/>
      <c r="L68" s="65"/>
      <c r="M68" s="96"/>
      <c r="N68" s="63"/>
      <c r="O68" s="63"/>
      <c r="P68" s="95"/>
      <c r="Q68" s="63"/>
      <c r="R68" s="63"/>
      <c r="S68" s="63"/>
      <c r="T68" s="63"/>
      <c r="U68" s="63"/>
      <c r="V68" s="63"/>
      <c r="W68" s="63"/>
      <c r="X68" s="156"/>
      <c r="Y68" s="36"/>
      <c r="Z68" s="152"/>
      <c r="AA68" s="58"/>
      <c r="AB68" s="30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</row>
    <row r="69" spans="1:43" ht="15.75" customHeight="1" thickBot="1">
      <c r="A69" s="84"/>
      <c r="B69" s="65" t="s">
        <v>61</v>
      </c>
      <c r="C69" s="63"/>
      <c r="D69" s="151"/>
      <c r="E69" s="99"/>
      <c r="F69" s="86"/>
      <c r="G69" s="222"/>
      <c r="H69" s="12"/>
      <c r="I69" s="239"/>
      <c r="J69" s="240"/>
      <c r="K69" s="133" t="s">
        <v>64</v>
      </c>
      <c r="L69" s="106"/>
      <c r="M69" s="121" t="str">
        <f>IF(I69&lt;0.01," ",IF(I69=1256,"Y","N"))</f>
        <v> </v>
      </c>
      <c r="N69" s="23"/>
      <c r="O69" s="63"/>
      <c r="P69" s="95"/>
      <c r="Q69" s="63"/>
      <c r="R69" s="63"/>
      <c r="S69" s="63"/>
      <c r="T69" s="63"/>
      <c r="U69" s="63"/>
      <c r="V69" s="63"/>
      <c r="W69" s="63"/>
      <c r="X69" s="156"/>
      <c r="Y69" s="36">
        <f>IF(M69="Y",1,0)</f>
        <v>0</v>
      </c>
      <c r="Z69" s="152"/>
      <c r="AA69" s="58"/>
      <c r="AB69" s="30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</row>
    <row r="70" spans="1:43" ht="16.5" thickBot="1">
      <c r="A70" s="83" t="s">
        <v>6</v>
      </c>
      <c r="B70" s="65" t="s">
        <v>62</v>
      </c>
      <c r="C70" s="63"/>
      <c r="D70" s="151"/>
      <c r="E70" s="99"/>
      <c r="F70" s="86"/>
      <c r="G70" s="63"/>
      <c r="H70" s="12"/>
      <c r="I70" s="119" t="s">
        <v>20</v>
      </c>
      <c r="J70" s="96"/>
      <c r="K70" s="65"/>
      <c r="L70" s="65"/>
      <c r="M70" s="96"/>
      <c r="N70" s="23"/>
      <c r="O70" s="63"/>
      <c r="P70" s="95"/>
      <c r="Q70" s="63"/>
      <c r="R70" s="63"/>
      <c r="S70" s="63"/>
      <c r="T70" s="63"/>
      <c r="U70" s="63"/>
      <c r="V70" s="63"/>
      <c r="W70" s="63"/>
      <c r="X70" s="156"/>
      <c r="Y70" s="36"/>
      <c r="Z70" s="152"/>
      <c r="AA70" s="58"/>
      <c r="AB70" s="30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</row>
    <row r="71" spans="1:43" ht="16.5" thickBot="1">
      <c r="A71" s="83"/>
      <c r="B71" s="65" t="s">
        <v>63</v>
      </c>
      <c r="C71" s="86"/>
      <c r="D71" s="86"/>
      <c r="E71" s="23"/>
      <c r="F71" s="60"/>
      <c r="G71" s="159"/>
      <c r="H71" s="12"/>
      <c r="I71" s="241"/>
      <c r="J71" s="243"/>
      <c r="K71" s="133" t="s">
        <v>4</v>
      </c>
      <c r="L71" s="106"/>
      <c r="M71" s="121" t="str">
        <f>IF(I71&lt;0.01," ",IF(I71=7.64,"Y","N"))</f>
        <v> </v>
      </c>
      <c r="N71" s="229" t="s">
        <v>11</v>
      </c>
      <c r="O71" s="229"/>
      <c r="P71" s="95"/>
      <c r="Q71" s="63"/>
      <c r="R71" s="63"/>
      <c r="S71" s="63"/>
      <c r="T71" s="63"/>
      <c r="U71" s="63"/>
      <c r="V71" s="63"/>
      <c r="W71" s="63"/>
      <c r="X71" s="156"/>
      <c r="Y71" s="36">
        <f>IF(M71="Y",1,0)</f>
        <v>0</v>
      </c>
      <c r="Z71" s="152"/>
      <c r="AA71" s="58"/>
      <c r="AB71" s="30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</row>
    <row r="72" spans="1:43" ht="15.75">
      <c r="A72" s="84"/>
      <c r="B72" s="94"/>
      <c r="C72" s="86"/>
      <c r="D72" s="86"/>
      <c r="E72" s="88"/>
      <c r="F72" s="88"/>
      <c r="G72" s="88"/>
      <c r="H72" s="119"/>
      <c r="I72" s="96"/>
      <c r="J72" s="65"/>
      <c r="K72" s="65"/>
      <c r="L72" s="96"/>
      <c r="M72" s="86"/>
      <c r="N72" s="63"/>
      <c r="O72" s="63"/>
      <c r="P72" s="95"/>
      <c r="Q72" s="63"/>
      <c r="R72" s="63"/>
      <c r="S72" s="63"/>
      <c r="T72" s="63"/>
      <c r="U72" s="63"/>
      <c r="V72" s="63"/>
      <c r="W72" s="63"/>
      <c r="X72" s="156"/>
      <c r="Y72" s="36"/>
      <c r="Z72" s="152"/>
      <c r="AA72" s="58"/>
      <c r="AB72" s="30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</row>
    <row r="73" spans="1:43" ht="15.75">
      <c r="A73" s="83"/>
      <c r="B73" s="63"/>
      <c r="C73" s="63"/>
      <c r="D73" s="63"/>
      <c r="E73" s="63"/>
      <c r="F73" s="63"/>
      <c r="G73" s="63"/>
      <c r="H73" s="220"/>
      <c r="I73" s="220"/>
      <c r="J73" s="133"/>
      <c r="K73" s="63"/>
      <c r="L73" s="153"/>
      <c r="M73" s="86"/>
      <c r="N73" s="63"/>
      <c r="O73" s="63"/>
      <c r="P73" s="95"/>
      <c r="Q73" s="63"/>
      <c r="R73" s="63"/>
      <c r="S73" s="63"/>
      <c r="T73" s="63"/>
      <c r="U73" s="63"/>
      <c r="V73" s="63"/>
      <c r="W73" s="63"/>
      <c r="X73" s="156"/>
      <c r="Y73" s="36"/>
      <c r="Z73" s="152"/>
      <c r="AA73" s="58"/>
      <c r="AB73" s="30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</row>
    <row r="74" spans="1:43" ht="15.75" customHeight="1">
      <c r="A74" s="83" t="s">
        <v>10</v>
      </c>
      <c r="B74" s="65"/>
      <c r="C74" s="86"/>
      <c r="D74" s="86"/>
      <c r="E74" s="23"/>
      <c r="F74" s="60"/>
      <c r="G74" s="91" t="s">
        <v>66</v>
      </c>
      <c r="H74" s="91"/>
      <c r="I74" s="88"/>
      <c r="J74" s="23"/>
      <c r="K74" s="86"/>
      <c r="L74" s="86"/>
      <c r="M74" s="86"/>
      <c r="N74" s="23"/>
      <c r="O74" s="63"/>
      <c r="P74" s="95"/>
      <c r="Q74" s="63"/>
      <c r="R74" s="63"/>
      <c r="S74" s="63"/>
      <c r="T74" s="63"/>
      <c r="U74" s="63"/>
      <c r="V74" s="63"/>
      <c r="W74" s="63"/>
      <c r="X74" s="156"/>
      <c r="Y74" s="152"/>
      <c r="Z74" s="152"/>
      <c r="AA74" s="58"/>
      <c r="AB74" s="30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</row>
    <row r="75" spans="1:43" ht="15.75">
      <c r="A75" s="84"/>
      <c r="B75" s="94"/>
      <c r="C75" s="86"/>
      <c r="D75" s="86"/>
      <c r="E75" s="88"/>
      <c r="F75" s="88"/>
      <c r="G75" s="91" t="s">
        <v>67</v>
      </c>
      <c r="H75" s="119"/>
      <c r="I75" s="96"/>
      <c r="J75" s="65"/>
      <c r="K75" s="65"/>
      <c r="L75" s="96"/>
      <c r="M75" s="86"/>
      <c r="N75" s="63"/>
      <c r="O75" s="63"/>
      <c r="P75" s="95"/>
      <c r="Q75" s="63"/>
      <c r="R75" s="63"/>
      <c r="S75" s="63"/>
      <c r="T75" s="63"/>
      <c r="U75" s="63"/>
      <c r="V75" s="63"/>
      <c r="W75" s="63"/>
      <c r="X75" s="156"/>
      <c r="Y75" s="36"/>
      <c r="Z75" s="152"/>
      <c r="AA75" s="58"/>
      <c r="AB75" s="30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</row>
    <row r="76" spans="1:43" s="2" customFormat="1" ht="15.75">
      <c r="A76" s="83"/>
      <c r="B76" s="63"/>
      <c r="C76" s="63"/>
      <c r="D76" s="63"/>
      <c r="E76" s="63"/>
      <c r="F76" s="63"/>
      <c r="G76" s="63"/>
      <c r="H76" s="108"/>
      <c r="I76" s="108"/>
      <c r="J76" s="133"/>
      <c r="K76" s="63"/>
      <c r="L76" s="153"/>
      <c r="M76" s="86"/>
      <c r="N76" s="63"/>
      <c r="O76" s="63"/>
      <c r="P76" s="95"/>
      <c r="Q76" s="63"/>
      <c r="R76" s="63"/>
      <c r="S76" s="63"/>
      <c r="T76" s="63"/>
      <c r="U76" s="63"/>
      <c r="V76" s="63"/>
      <c r="W76" s="63"/>
      <c r="X76" s="156"/>
      <c r="Y76" s="36"/>
      <c r="Z76" s="36"/>
      <c r="AA76" s="35"/>
      <c r="AB76" s="12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1:43" ht="16.5" thickBot="1">
      <c r="A77" s="84"/>
      <c r="B77" s="63"/>
      <c r="C77" s="86"/>
      <c r="D77" s="86"/>
      <c r="E77" s="23"/>
      <c r="F77" s="63"/>
      <c r="G77" s="65"/>
      <c r="H77" s="63"/>
      <c r="I77" s="151"/>
      <c r="J77" s="99"/>
      <c r="K77" s="62"/>
      <c r="L77" s="63"/>
      <c r="M77" s="12"/>
      <c r="N77" s="119" t="s">
        <v>65</v>
      </c>
      <c r="O77" s="96"/>
      <c r="P77" s="65"/>
      <c r="Q77" s="65"/>
      <c r="R77" s="96"/>
      <c r="S77" s="63"/>
      <c r="T77" s="63"/>
      <c r="U77" s="63"/>
      <c r="V77" s="63"/>
      <c r="W77" s="63"/>
      <c r="X77" s="156"/>
      <c r="Y77" s="36"/>
      <c r="Z77" s="152"/>
      <c r="AA77" s="58"/>
      <c r="AB77" s="30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</row>
    <row r="78" spans="1:43" ht="19.5" thickBot="1">
      <c r="A78" s="83"/>
      <c r="B78" s="63"/>
      <c r="C78" s="63"/>
      <c r="D78" s="63"/>
      <c r="E78" s="63"/>
      <c r="F78" s="63"/>
      <c r="G78" s="65" t="s">
        <v>68</v>
      </c>
      <c r="H78" s="63"/>
      <c r="I78" s="151"/>
      <c r="J78" s="99"/>
      <c r="K78" s="86"/>
      <c r="L78" s="222"/>
      <c r="M78" s="12"/>
      <c r="N78" s="217"/>
      <c r="O78" s="164"/>
      <c r="P78" s="133" t="s">
        <v>64</v>
      </c>
      <c r="Q78" s="106"/>
      <c r="R78" s="121" t="str">
        <f>IF(O78&lt;0.01," ",IF(O78=3.73,"Y","N"))</f>
        <v> </v>
      </c>
      <c r="S78" s="63"/>
      <c r="T78" s="63"/>
      <c r="U78" s="63"/>
      <c r="V78" s="63"/>
      <c r="W78" s="63"/>
      <c r="X78" s="156"/>
      <c r="Y78" s="36">
        <f>IF(R78="Y",1,0)</f>
        <v>0</v>
      </c>
      <c r="Z78" s="152"/>
      <c r="AA78" s="58"/>
      <c r="AB78" s="30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</row>
    <row r="79" spans="1:43" ht="15.75">
      <c r="A79" s="83"/>
      <c r="B79" s="63"/>
      <c r="C79" s="63"/>
      <c r="D79" s="63"/>
      <c r="E79" s="86"/>
      <c r="F79" s="96"/>
      <c r="G79" s="96"/>
      <c r="H79" s="96"/>
      <c r="I79" s="96"/>
      <c r="J79" s="96"/>
      <c r="K79" s="63"/>
      <c r="L79" s="86"/>
      <c r="M79" s="86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156"/>
      <c r="Y79" s="152"/>
      <c r="Z79" s="152"/>
      <c r="AA79" s="58"/>
      <c r="AB79" s="30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</row>
    <row r="80" spans="1:43" ht="15.75">
      <c r="A80" s="84"/>
      <c r="B80" s="63"/>
      <c r="C80" s="63"/>
      <c r="D80" s="63"/>
      <c r="E80" s="90"/>
      <c r="F80" s="94"/>
      <c r="G80" s="86"/>
      <c r="H80" s="86"/>
      <c r="I80" s="86"/>
      <c r="J80" s="63"/>
      <c r="K80" s="23"/>
      <c r="L80" s="63"/>
      <c r="M80" s="86"/>
      <c r="N80" s="63"/>
      <c r="O80" s="63"/>
      <c r="P80" s="95"/>
      <c r="Q80" s="63"/>
      <c r="R80" s="63"/>
      <c r="S80" s="63"/>
      <c r="T80" s="63"/>
      <c r="U80" s="63"/>
      <c r="V80" s="63"/>
      <c r="W80" s="63"/>
      <c r="X80" s="156"/>
      <c r="Y80" s="36"/>
      <c r="Z80" s="152"/>
      <c r="AA80" s="58"/>
      <c r="AB80" s="30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</row>
    <row r="81" spans="1:43" ht="15.75">
      <c r="A81" s="84"/>
      <c r="B81" s="63"/>
      <c r="C81" s="86"/>
      <c r="D81" s="86"/>
      <c r="E81" s="23"/>
      <c r="F81" s="97"/>
      <c r="G81" s="23"/>
      <c r="H81" s="23"/>
      <c r="I81" s="23"/>
      <c r="J81" s="23"/>
      <c r="K81" s="23"/>
      <c r="L81" s="86"/>
      <c r="M81" s="86"/>
      <c r="N81" s="23"/>
      <c r="O81" s="63"/>
      <c r="P81" s="95"/>
      <c r="Q81" s="63"/>
      <c r="R81" s="63"/>
      <c r="S81" s="63"/>
      <c r="T81" s="63"/>
      <c r="U81" s="63"/>
      <c r="V81" s="63"/>
      <c r="W81" s="63"/>
      <c r="X81" s="156"/>
      <c r="Y81" s="36"/>
      <c r="Z81" s="152"/>
      <c r="AA81" s="58"/>
      <c r="AB81" s="30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</row>
    <row r="82" spans="1:43" ht="15.75">
      <c r="A82" s="83" t="s">
        <v>12</v>
      </c>
      <c r="B82" s="63" t="s">
        <v>69</v>
      </c>
      <c r="C82" s="63"/>
      <c r="D82" s="63"/>
      <c r="E82" s="90"/>
      <c r="F82" s="94"/>
      <c r="G82" s="86"/>
      <c r="H82" s="86"/>
      <c r="I82" s="86"/>
      <c r="J82" s="63"/>
      <c r="K82" s="23"/>
      <c r="L82" s="86"/>
      <c r="M82" s="86"/>
      <c r="N82" s="63"/>
      <c r="O82" s="63"/>
      <c r="P82" s="95"/>
      <c r="Q82" s="63"/>
      <c r="R82" s="63"/>
      <c r="S82" s="63"/>
      <c r="T82" s="63"/>
      <c r="U82" s="63"/>
      <c r="V82" s="63"/>
      <c r="W82" s="63"/>
      <c r="X82" s="156"/>
      <c r="Y82" s="36"/>
      <c r="Z82" s="152"/>
      <c r="AA82" s="58"/>
      <c r="AB82" s="30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</row>
    <row r="83" spans="1:43" s="2" customFormat="1" ht="15.75">
      <c r="A83" s="83"/>
      <c r="B83" s="63" t="s">
        <v>70</v>
      </c>
      <c r="C83" s="63"/>
      <c r="D83" s="63"/>
      <c r="E83" s="86"/>
      <c r="F83" s="94"/>
      <c r="G83" s="86"/>
      <c r="H83" s="86"/>
      <c r="I83" s="86"/>
      <c r="J83" s="63"/>
      <c r="K83" s="63"/>
      <c r="L83" s="86"/>
      <c r="M83" s="86"/>
      <c r="N83" s="63"/>
      <c r="O83" s="63"/>
      <c r="P83" s="95"/>
      <c r="Q83" s="63"/>
      <c r="R83" s="63"/>
      <c r="S83" s="63"/>
      <c r="T83" s="63"/>
      <c r="U83" s="63"/>
      <c r="V83" s="63"/>
      <c r="W83" s="63"/>
      <c r="X83" s="156"/>
      <c r="Y83" s="36"/>
      <c r="Z83" s="36"/>
      <c r="AA83" s="35"/>
      <c r="AB83" s="12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  <row r="84" spans="1:43" ht="15.75">
      <c r="A84" s="84"/>
      <c r="B84" s="65"/>
      <c r="C84" s="63"/>
      <c r="D84" s="63"/>
      <c r="E84" s="90"/>
      <c r="F84" s="94"/>
      <c r="G84" s="86"/>
      <c r="H84" s="86"/>
      <c r="I84" s="86"/>
      <c r="J84" s="63"/>
      <c r="K84" s="23"/>
      <c r="L84" s="86"/>
      <c r="M84" s="86"/>
      <c r="N84" s="23"/>
      <c r="O84" s="63"/>
      <c r="P84" s="95"/>
      <c r="Q84" s="63"/>
      <c r="R84" s="63"/>
      <c r="S84" s="63"/>
      <c r="T84" s="63"/>
      <c r="U84" s="63"/>
      <c r="V84" s="63"/>
      <c r="W84" s="63"/>
      <c r="X84" s="156"/>
      <c r="Y84" s="36"/>
      <c r="Z84" s="152"/>
      <c r="AA84" s="58"/>
      <c r="AB84" s="30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</row>
    <row r="85" spans="1:43" ht="15.75">
      <c r="A85" s="84"/>
      <c r="B85" s="63"/>
      <c r="C85" s="165">
        <v>1</v>
      </c>
      <c r="D85" s="63"/>
      <c r="E85" s="65"/>
      <c r="F85" s="94"/>
      <c r="G85" s="86"/>
      <c r="H85" s="88"/>
      <c r="I85" s="65"/>
      <c r="J85" s="63"/>
      <c r="K85" s="63"/>
      <c r="L85" s="23"/>
      <c r="M85" s="86"/>
      <c r="N85" s="65"/>
      <c r="O85" s="172" t="s">
        <v>71</v>
      </c>
      <c r="P85" s="95"/>
      <c r="Q85" s="63"/>
      <c r="R85" s="63"/>
      <c r="S85" s="63"/>
      <c r="T85" s="63"/>
      <c r="U85" s="63"/>
      <c r="V85" s="63"/>
      <c r="W85" s="63"/>
      <c r="X85" s="156"/>
      <c r="Y85" s="36"/>
      <c r="Z85" s="152"/>
      <c r="AA85" s="58"/>
      <c r="AB85" s="30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</row>
    <row r="86" spans="1:43" ht="15.75">
      <c r="A86" s="84"/>
      <c r="B86" s="63"/>
      <c r="C86" s="63"/>
      <c r="D86" s="63"/>
      <c r="E86" s="65"/>
      <c r="F86" s="94"/>
      <c r="G86" s="86"/>
      <c r="H86" s="119"/>
      <c r="I86" s="96"/>
      <c r="J86" s="65"/>
      <c r="K86" s="65"/>
      <c r="L86" s="96"/>
      <c r="M86" s="86"/>
      <c r="N86" s="23"/>
      <c r="O86" s="63"/>
      <c r="P86" s="95"/>
      <c r="Q86" s="63"/>
      <c r="R86" s="63"/>
      <c r="S86" s="63"/>
      <c r="T86" s="63"/>
      <c r="U86" s="63"/>
      <c r="V86" s="63"/>
      <c r="W86" s="63"/>
      <c r="X86" s="156"/>
      <c r="Y86" s="36"/>
      <c r="Z86" s="152"/>
      <c r="AA86" s="58"/>
      <c r="AB86" s="30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</row>
    <row r="87" spans="1:43" ht="15.75">
      <c r="A87" s="84"/>
      <c r="B87" s="63"/>
      <c r="C87" s="63"/>
      <c r="D87" s="63"/>
      <c r="E87" s="86"/>
      <c r="F87" s="94"/>
      <c r="G87" s="86"/>
      <c r="H87" s="220"/>
      <c r="I87" s="220"/>
      <c r="J87" s="133"/>
      <c r="K87" s="63"/>
      <c r="L87" s="153"/>
      <c r="M87" s="86"/>
      <c r="N87" s="63"/>
      <c r="O87" s="63"/>
      <c r="P87" s="95"/>
      <c r="Q87" s="63"/>
      <c r="R87" s="63"/>
      <c r="S87" s="63"/>
      <c r="T87" s="63"/>
      <c r="U87" s="63"/>
      <c r="V87" s="63"/>
      <c r="W87" s="63"/>
      <c r="X87" s="156"/>
      <c r="Y87" s="36"/>
      <c r="Z87" s="152"/>
      <c r="AA87" s="58"/>
      <c r="AB87" s="30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</row>
    <row r="88" spans="1:43" ht="15.75">
      <c r="A88" s="83"/>
      <c r="B88" s="63"/>
      <c r="C88" s="63"/>
      <c r="D88" s="63"/>
      <c r="E88" s="90"/>
      <c r="F88" s="94"/>
      <c r="G88" s="86"/>
      <c r="H88" s="86"/>
      <c r="I88" s="86"/>
      <c r="J88" s="63"/>
      <c r="K88" s="23"/>
      <c r="L88" s="63"/>
      <c r="M88" s="63"/>
      <c r="N88" s="63"/>
      <c r="O88" s="63"/>
      <c r="P88" s="95"/>
      <c r="Q88" s="63"/>
      <c r="R88" s="63"/>
      <c r="S88" s="63"/>
      <c r="T88" s="63"/>
      <c r="U88" s="63"/>
      <c r="V88" s="63"/>
      <c r="W88" s="63"/>
      <c r="X88" s="156"/>
      <c r="Y88" s="36"/>
      <c r="Z88" s="152"/>
      <c r="AA88" s="58"/>
      <c r="AB88" s="30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</row>
    <row r="89" spans="1:43" ht="9.75" customHeight="1">
      <c r="A89" s="84"/>
      <c r="B89" s="97"/>
      <c r="C89" s="23"/>
      <c r="D89" s="23"/>
      <c r="E89" s="86"/>
      <c r="F89" s="94"/>
      <c r="G89" s="86"/>
      <c r="H89" s="86"/>
      <c r="I89" s="86"/>
      <c r="J89" s="63"/>
      <c r="K89" s="23"/>
      <c r="L89" s="86"/>
      <c r="M89" s="86"/>
      <c r="N89" s="23"/>
      <c r="O89" s="63"/>
      <c r="P89" s="95"/>
      <c r="Q89" s="63"/>
      <c r="R89" s="63"/>
      <c r="S89" s="63"/>
      <c r="T89" s="63"/>
      <c r="U89" s="63"/>
      <c r="V89" s="63"/>
      <c r="W89" s="63"/>
      <c r="X89" s="156"/>
      <c r="Y89" s="152"/>
      <c r="Z89" s="152"/>
      <c r="AA89" s="58"/>
      <c r="AB89" s="30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</row>
    <row r="90" spans="1:43" ht="15.75">
      <c r="A90" s="83"/>
      <c r="B90" s="63"/>
      <c r="C90" s="63"/>
      <c r="D90" s="63"/>
      <c r="E90" s="90"/>
      <c r="F90" s="94"/>
      <c r="G90" s="86"/>
      <c r="H90" s="86"/>
      <c r="I90" s="86"/>
      <c r="J90" s="63"/>
      <c r="K90" s="86"/>
      <c r="L90" s="86"/>
      <c r="M90" s="23"/>
      <c r="N90" s="63"/>
      <c r="O90" s="63"/>
      <c r="P90" s="95"/>
      <c r="Q90" s="63"/>
      <c r="R90" s="63"/>
      <c r="S90" s="63"/>
      <c r="T90" s="63"/>
      <c r="U90" s="63"/>
      <c r="V90" s="63"/>
      <c r="W90" s="63"/>
      <c r="X90" s="156"/>
      <c r="Y90" s="36"/>
      <c r="Z90" s="152"/>
      <c r="AA90" s="58"/>
      <c r="AB90" s="30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</row>
    <row r="91" spans="1:43" ht="15.75">
      <c r="A91" s="83"/>
      <c r="B91" s="63"/>
      <c r="C91" s="63"/>
      <c r="D91" s="63"/>
      <c r="E91" s="98"/>
      <c r="F91" s="94"/>
      <c r="G91" s="99"/>
      <c r="H91" s="86"/>
      <c r="I91" s="86"/>
      <c r="J91" s="63"/>
      <c r="K91" s="86"/>
      <c r="L91" s="86"/>
      <c r="M91" s="23"/>
      <c r="N91" s="63"/>
      <c r="O91" s="63"/>
      <c r="P91" s="95"/>
      <c r="Q91" s="63"/>
      <c r="R91" s="63"/>
      <c r="S91" s="63"/>
      <c r="T91" s="63"/>
      <c r="U91" s="63"/>
      <c r="V91" s="63"/>
      <c r="W91" s="63"/>
      <c r="X91" s="156"/>
      <c r="Y91" s="36"/>
      <c r="Z91" s="152"/>
      <c r="AA91" s="58"/>
      <c r="AB91" s="30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</row>
    <row r="92" spans="1:43" ht="9" customHeight="1">
      <c r="A92" s="158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23"/>
      <c r="O92" s="63"/>
      <c r="P92" s="95"/>
      <c r="Q92" s="63"/>
      <c r="R92" s="63"/>
      <c r="S92" s="63"/>
      <c r="T92" s="63"/>
      <c r="U92" s="63"/>
      <c r="V92" s="63"/>
      <c r="W92" s="63"/>
      <c r="X92" s="156"/>
      <c r="Y92" s="36"/>
      <c r="Z92" s="152"/>
      <c r="AA92" s="58"/>
      <c r="AB92" s="30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</row>
    <row r="93" spans="1:43" ht="15.75">
      <c r="A93" s="83"/>
      <c r="B93" s="63"/>
      <c r="C93" s="165">
        <v>2</v>
      </c>
      <c r="D93" s="63"/>
      <c r="E93" s="86"/>
      <c r="F93" s="94"/>
      <c r="G93" s="86"/>
      <c r="H93" s="86"/>
      <c r="I93" s="86"/>
      <c r="J93" s="63"/>
      <c r="K93" s="63"/>
      <c r="L93" s="86"/>
      <c r="M93" s="63"/>
      <c r="N93" s="23"/>
      <c r="O93" s="63"/>
      <c r="P93" s="95"/>
      <c r="Q93" s="63"/>
      <c r="R93" s="63"/>
      <c r="S93" s="63"/>
      <c r="T93" s="63"/>
      <c r="U93" s="63"/>
      <c r="V93" s="63"/>
      <c r="W93" s="63"/>
      <c r="X93" s="156"/>
      <c r="Y93" s="152"/>
      <c r="Z93" s="152"/>
      <c r="AA93" s="58"/>
      <c r="AB93" s="30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</row>
    <row r="94" spans="1:43" ht="8.25" customHeight="1">
      <c r="A94" s="84"/>
      <c r="B94" s="63"/>
      <c r="C94" s="63"/>
      <c r="D94" s="159"/>
      <c r="E94" s="98"/>
      <c r="F94" s="94"/>
      <c r="G94" s="86"/>
      <c r="H94" s="99"/>
      <c r="I94" s="86"/>
      <c r="J94" s="63"/>
      <c r="K94" s="23"/>
      <c r="L94" s="86"/>
      <c r="M94" s="86"/>
      <c r="N94" s="63"/>
      <c r="O94" s="63"/>
      <c r="P94" s="95"/>
      <c r="Q94" s="63"/>
      <c r="R94" s="63"/>
      <c r="S94" s="63"/>
      <c r="T94" s="63"/>
      <c r="U94" s="63"/>
      <c r="V94" s="63"/>
      <c r="W94" s="63"/>
      <c r="X94" s="156"/>
      <c r="Y94" s="36"/>
      <c r="Z94" s="152"/>
      <c r="AA94" s="58"/>
      <c r="AB94" s="30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</row>
    <row r="95" spans="1:43" ht="15.75">
      <c r="A95" s="83"/>
      <c r="B95" s="63"/>
      <c r="C95" s="63"/>
      <c r="D95" s="63"/>
      <c r="E95" s="86"/>
      <c r="F95" s="94"/>
      <c r="G95" s="86"/>
      <c r="H95" s="107"/>
      <c r="I95" s="65"/>
      <c r="J95" s="63"/>
      <c r="K95" s="63"/>
      <c r="L95" s="23"/>
      <c r="M95" s="60"/>
      <c r="N95" s="63"/>
      <c r="O95" s="172" t="s">
        <v>72</v>
      </c>
      <c r="P95" s="63"/>
      <c r="Q95" s="86"/>
      <c r="R95" s="94"/>
      <c r="S95" s="86"/>
      <c r="T95" s="107"/>
      <c r="U95" s="65"/>
      <c r="V95" s="63"/>
      <c r="W95" s="63"/>
      <c r="X95" s="66"/>
      <c r="Y95" s="36"/>
      <c r="Z95" s="36"/>
      <c r="AA95" s="58"/>
      <c r="AB95" s="30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</row>
    <row r="96" spans="1:43" ht="15.75">
      <c r="A96" s="83"/>
      <c r="B96" s="63"/>
      <c r="C96" s="63"/>
      <c r="D96" s="23"/>
      <c r="E96" s="90"/>
      <c r="F96" s="94"/>
      <c r="G96" s="86"/>
      <c r="H96" s="86"/>
      <c r="I96" s="65"/>
      <c r="J96" s="63"/>
      <c r="K96" s="23"/>
      <c r="L96" s="23"/>
      <c r="M96" s="60"/>
      <c r="N96" s="63"/>
      <c r="O96" s="63"/>
      <c r="P96" s="23"/>
      <c r="Q96" s="90"/>
      <c r="R96" s="94"/>
      <c r="S96" s="86"/>
      <c r="T96" s="86"/>
      <c r="U96" s="65"/>
      <c r="V96" s="63"/>
      <c r="W96" s="23"/>
      <c r="X96" s="66"/>
      <c r="Y96" s="36"/>
      <c r="Z96" s="36"/>
      <c r="AA96" s="58"/>
      <c r="AB96" s="30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</row>
    <row r="97" spans="1:43" ht="15.75">
      <c r="A97" s="83"/>
      <c r="B97" s="63"/>
      <c r="C97" s="63"/>
      <c r="D97" s="63"/>
      <c r="E97" s="86"/>
      <c r="F97" s="94"/>
      <c r="G97" s="86"/>
      <c r="H97" s="86"/>
      <c r="I97" s="65"/>
      <c r="J97" s="63"/>
      <c r="K97" s="23"/>
      <c r="L97" s="23"/>
      <c r="M97" s="60"/>
      <c r="N97" s="63"/>
      <c r="O97" s="63"/>
      <c r="P97" s="63"/>
      <c r="Q97" s="86"/>
      <c r="R97" s="94"/>
      <c r="S97" s="86"/>
      <c r="T97" s="86"/>
      <c r="U97" s="65"/>
      <c r="V97" s="63"/>
      <c r="W97" s="23"/>
      <c r="X97" s="66"/>
      <c r="Y97" s="36"/>
      <c r="Z97" s="36"/>
      <c r="AA97" s="58"/>
      <c r="AB97" s="30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</row>
    <row r="98" spans="1:43" ht="15.75">
      <c r="A98" s="160"/>
      <c r="B98" s="94"/>
      <c r="C98" s="63"/>
      <c r="D98" s="63"/>
      <c r="E98" s="90"/>
      <c r="F98" s="94"/>
      <c r="G98" s="86"/>
      <c r="H98" s="119"/>
      <c r="I98" s="96"/>
      <c r="J98" s="65"/>
      <c r="K98" s="65"/>
      <c r="L98" s="96"/>
      <c r="M98" s="86"/>
      <c r="N98" s="63"/>
      <c r="O98" s="63"/>
      <c r="P98" s="95"/>
      <c r="Q98" s="63"/>
      <c r="R98" s="63"/>
      <c r="S98" s="63"/>
      <c r="T98" s="63"/>
      <c r="U98" s="63"/>
      <c r="V98" s="63"/>
      <c r="W98" s="63"/>
      <c r="X98" s="156"/>
      <c r="Y98" s="36"/>
      <c r="Z98" s="152"/>
      <c r="AA98" s="58"/>
      <c r="AB98" s="30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</row>
    <row r="99" spans="1:43" ht="16.5" thickBot="1">
      <c r="A99" s="83"/>
      <c r="B99" s="63"/>
      <c r="C99" s="63"/>
      <c r="D99" s="63"/>
      <c r="E99" s="86"/>
      <c r="F99" s="63"/>
      <c r="G99" s="63"/>
      <c r="H99" s="155"/>
      <c r="I99" s="119"/>
      <c r="J99" s="96"/>
      <c r="K99" s="65"/>
      <c r="L99" s="65"/>
      <c r="M99" s="96"/>
      <c r="N99" s="23"/>
      <c r="O99" s="63"/>
      <c r="P99" s="95"/>
      <c r="Q99" s="63"/>
      <c r="R99" s="63"/>
      <c r="S99" s="63"/>
      <c r="T99" s="63"/>
      <c r="U99" s="63"/>
      <c r="V99" s="63"/>
      <c r="W99" s="63"/>
      <c r="X99" s="156"/>
      <c r="Y99" s="36"/>
      <c r="Z99" s="152"/>
      <c r="AA99" s="58"/>
      <c r="AB99" s="30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</row>
    <row r="100" spans="1:43" ht="16.5" thickBot="1">
      <c r="A100" s="158"/>
      <c r="B100" s="63"/>
      <c r="C100" s="63"/>
      <c r="D100" s="63"/>
      <c r="E100" s="217"/>
      <c r="F100" s="63" t="s">
        <v>73</v>
      </c>
      <c r="G100" s="63"/>
      <c r="H100" s="63"/>
      <c r="I100" s="239"/>
      <c r="J100" s="240"/>
      <c r="K100" s="133"/>
      <c r="L100" s="106"/>
      <c r="M100" s="121" t="str">
        <f>IF(I100&lt;0.01," ",IF(I100="A","Y","N"))</f>
        <v> </v>
      </c>
      <c r="N100" s="23"/>
      <c r="O100" s="63"/>
      <c r="P100" s="95"/>
      <c r="Q100" s="63"/>
      <c r="R100" s="63"/>
      <c r="S100" s="63"/>
      <c r="T100" s="63"/>
      <c r="U100" s="63"/>
      <c r="V100" s="63"/>
      <c r="W100" s="63"/>
      <c r="X100" s="156"/>
      <c r="Y100" s="36">
        <f>IF(M100="Y",1,0)</f>
        <v>0</v>
      </c>
      <c r="Z100" s="152"/>
      <c r="AA100" s="58"/>
      <c r="AB100" s="30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</row>
    <row r="101" spans="1:43" ht="16.5" thickBot="1">
      <c r="A101" s="83"/>
      <c r="B101" s="63"/>
      <c r="C101" s="63"/>
      <c r="D101" s="63"/>
      <c r="E101" s="63"/>
      <c r="F101" s="63"/>
      <c r="G101" s="63"/>
      <c r="H101" s="63"/>
      <c r="I101" s="119"/>
      <c r="J101" s="96"/>
      <c r="K101" s="65"/>
      <c r="L101" s="65"/>
      <c r="M101" s="96"/>
      <c r="N101" s="23"/>
      <c r="O101" s="63"/>
      <c r="P101" s="95"/>
      <c r="Q101" s="63"/>
      <c r="R101" s="63"/>
      <c r="S101" s="63"/>
      <c r="T101" s="63"/>
      <c r="U101" s="63"/>
      <c r="V101" s="63"/>
      <c r="W101" s="63"/>
      <c r="X101" s="156"/>
      <c r="Y101" s="152"/>
      <c r="Z101" s="152"/>
      <c r="AA101" s="58"/>
      <c r="AB101" s="30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</row>
    <row r="102" spans="1:43" ht="16.5" thickBot="1">
      <c r="A102" s="84"/>
      <c r="B102" s="94"/>
      <c r="C102" s="86"/>
      <c r="D102" s="86"/>
      <c r="E102" s="23"/>
      <c r="F102" s="63" t="s">
        <v>74</v>
      </c>
      <c r="G102" s="63"/>
      <c r="H102" s="63"/>
      <c r="I102" s="241"/>
      <c r="J102" s="243"/>
      <c r="K102" s="133"/>
      <c r="L102" s="106"/>
      <c r="M102" s="121" t="str">
        <f>IF(I102&lt;0.01," ",IF(I102="B","Y","N"))</f>
        <v> </v>
      </c>
      <c r="N102" s="23"/>
      <c r="O102" s="63"/>
      <c r="P102" s="95"/>
      <c r="Q102" s="63"/>
      <c r="R102" s="63"/>
      <c r="S102" s="63"/>
      <c r="T102" s="63"/>
      <c r="U102" s="63"/>
      <c r="V102" s="63"/>
      <c r="W102" s="63"/>
      <c r="X102" s="156"/>
      <c r="Y102" s="36">
        <f>IF(M102="Y",1,0)</f>
        <v>0</v>
      </c>
      <c r="Z102" s="152"/>
      <c r="AA102" s="58"/>
      <c r="AB102" s="30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</row>
    <row r="103" spans="1:43" ht="15.75">
      <c r="A103" s="83"/>
      <c r="B103" s="65"/>
      <c r="C103" s="86"/>
      <c r="D103" s="86"/>
      <c r="E103" s="23"/>
      <c r="F103" s="60"/>
      <c r="G103" s="88"/>
      <c r="H103" s="119"/>
      <c r="I103" s="96"/>
      <c r="J103" s="65"/>
      <c r="K103" s="65"/>
      <c r="L103" s="96"/>
      <c r="M103" s="86"/>
      <c r="N103" s="63"/>
      <c r="O103" s="63"/>
      <c r="P103" s="95"/>
      <c r="Q103" s="63"/>
      <c r="R103" s="63"/>
      <c r="S103" s="63"/>
      <c r="T103" s="63"/>
      <c r="U103" s="63"/>
      <c r="V103" s="63"/>
      <c r="W103" s="63"/>
      <c r="X103" s="156"/>
      <c r="Y103" s="36"/>
      <c r="Z103" s="152"/>
      <c r="AA103" s="58"/>
      <c r="AB103" s="30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</row>
    <row r="104" spans="1:43" ht="15.75">
      <c r="A104" s="83" t="s">
        <v>13</v>
      </c>
      <c r="B104" s="65" t="s">
        <v>76</v>
      </c>
      <c r="C104" s="86"/>
      <c r="D104" s="86"/>
      <c r="E104" s="88"/>
      <c r="F104" s="88"/>
      <c r="G104" s="88"/>
      <c r="H104" s="155"/>
      <c r="I104" s="155"/>
      <c r="J104" s="133"/>
      <c r="K104" s="63"/>
      <c r="L104" s="153"/>
      <c r="M104" s="86"/>
      <c r="N104" s="23"/>
      <c r="O104" s="63"/>
      <c r="P104" s="95"/>
      <c r="Q104" s="63"/>
      <c r="R104" s="63"/>
      <c r="S104" s="63"/>
      <c r="T104" s="63"/>
      <c r="U104" s="63"/>
      <c r="V104" s="63"/>
      <c r="W104" s="63"/>
      <c r="X104" s="156"/>
      <c r="Y104" s="36"/>
      <c r="Z104" s="152"/>
      <c r="AA104" s="58"/>
      <c r="AB104" s="30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</row>
    <row r="105" spans="1:43" ht="15.75">
      <c r="A105" s="83"/>
      <c r="B105" s="63" t="s">
        <v>75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90"/>
      <c r="N105" s="23"/>
      <c r="O105" s="63"/>
      <c r="P105" s="95"/>
      <c r="Q105" s="63"/>
      <c r="R105" s="63"/>
      <c r="S105" s="63"/>
      <c r="T105" s="63"/>
      <c r="U105" s="63"/>
      <c r="V105" s="63"/>
      <c r="W105" s="63"/>
      <c r="X105" s="156"/>
      <c r="Y105" s="36"/>
      <c r="Z105" s="152"/>
      <c r="AA105" s="58"/>
      <c r="AB105" s="30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</row>
    <row r="106" spans="1:43" s="2" customFormat="1" ht="16.5" thickBot="1">
      <c r="A106" s="221"/>
      <c r="B106" s="65"/>
      <c r="C106" s="63"/>
      <c r="D106" s="151"/>
      <c r="E106" s="99"/>
      <c r="F106" s="86"/>
      <c r="G106" s="63"/>
      <c r="H106" s="12"/>
      <c r="I106" s="119" t="s">
        <v>44</v>
      </c>
      <c r="J106" s="96"/>
      <c r="K106" s="65"/>
      <c r="L106" s="65"/>
      <c r="M106" s="96"/>
      <c r="N106" s="63"/>
      <c r="O106" s="63"/>
      <c r="P106" s="95"/>
      <c r="Q106" s="63"/>
      <c r="R106" s="63"/>
      <c r="S106" s="63"/>
      <c r="T106" s="63"/>
      <c r="U106" s="63"/>
      <c r="V106" s="63"/>
      <c r="W106" s="63"/>
      <c r="X106" s="156"/>
      <c r="Y106" s="36"/>
      <c r="Z106" s="36"/>
      <c r="AA106" s="35"/>
      <c r="AB106" s="12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</row>
    <row r="107" spans="1:43" ht="16.5" customHeight="1" thickBot="1">
      <c r="A107" s="83" t="s">
        <v>5</v>
      </c>
      <c r="B107" s="65" t="s">
        <v>77</v>
      </c>
      <c r="C107" s="63"/>
      <c r="D107" s="151"/>
      <c r="E107" s="99"/>
      <c r="F107" s="62"/>
      <c r="G107" s="222"/>
      <c r="H107" s="12"/>
      <c r="I107" s="234"/>
      <c r="J107" s="236"/>
      <c r="K107" s="133" t="s">
        <v>17</v>
      </c>
      <c r="L107" s="106"/>
      <c r="M107" s="121" t="str">
        <f>IF(I107&lt;0.01," ",IF(I107=4.125,"Y","N"))</f>
        <v> </v>
      </c>
      <c r="N107" s="63"/>
      <c r="O107" s="63"/>
      <c r="P107" s="63"/>
      <c r="Q107" s="63"/>
      <c r="R107" s="63"/>
      <c r="S107" s="86"/>
      <c r="T107" s="63"/>
      <c r="U107" s="86"/>
      <c r="V107" s="63"/>
      <c r="W107" s="23"/>
      <c r="X107" s="156"/>
      <c r="Y107" s="36">
        <f>IF(M107="Y",1,0)</f>
        <v>0</v>
      </c>
      <c r="Z107" s="36"/>
      <c r="AA107" s="58"/>
      <c r="AB107" s="30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</row>
    <row r="108" spans="1:43" ht="16.5" thickBot="1">
      <c r="A108" s="84"/>
      <c r="B108" s="65"/>
      <c r="C108" s="63"/>
      <c r="D108" s="151"/>
      <c r="E108" s="99"/>
      <c r="F108" s="86"/>
      <c r="G108" s="63"/>
      <c r="H108" s="12"/>
      <c r="I108" s="119" t="s">
        <v>18</v>
      </c>
      <c r="J108" s="96"/>
      <c r="K108" s="65"/>
      <c r="L108" s="65"/>
      <c r="M108" s="96"/>
      <c r="N108" s="63"/>
      <c r="O108" s="63"/>
      <c r="P108" s="63"/>
      <c r="Q108" s="63"/>
      <c r="R108" s="63"/>
      <c r="S108" s="86"/>
      <c r="T108" s="63"/>
      <c r="U108" s="86"/>
      <c r="V108" s="63"/>
      <c r="W108" s="63"/>
      <c r="X108" s="156"/>
      <c r="Y108" s="36"/>
      <c r="Z108" s="36"/>
      <c r="AA108" s="58"/>
      <c r="AB108" s="30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</row>
    <row r="109" spans="1:43" ht="16.5" customHeight="1" thickBot="1">
      <c r="A109" s="83" t="s">
        <v>6</v>
      </c>
      <c r="B109" s="65" t="s">
        <v>78</v>
      </c>
      <c r="C109" s="63"/>
      <c r="D109" s="151"/>
      <c r="E109" s="99"/>
      <c r="F109" s="86"/>
      <c r="G109" s="159"/>
      <c r="H109" s="12"/>
      <c r="I109" s="231"/>
      <c r="J109" s="233"/>
      <c r="K109" s="133" t="s">
        <v>43</v>
      </c>
      <c r="L109" s="106"/>
      <c r="M109" s="121" t="str">
        <f>IF(I109&lt;0.01," ",IF(I109=16.5,"Y","N"))</f>
        <v> </v>
      </c>
      <c r="N109" s="63"/>
      <c r="O109" s="63"/>
      <c r="P109" s="63"/>
      <c r="Q109" s="63"/>
      <c r="R109" s="63"/>
      <c r="S109" s="86"/>
      <c r="T109" s="63"/>
      <c r="U109" s="86"/>
      <c r="V109" s="63"/>
      <c r="W109" s="23"/>
      <c r="X109" s="156"/>
      <c r="Y109" s="36">
        <f>IF(M109="Y",1,0)</f>
        <v>0</v>
      </c>
      <c r="Z109" s="36"/>
      <c r="AA109" s="58"/>
      <c r="AB109" s="30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</row>
    <row r="110" spans="1:43" ht="16.5" customHeight="1">
      <c r="A110" s="221"/>
      <c r="B110" s="63"/>
      <c r="C110" s="63"/>
      <c r="D110" s="63"/>
      <c r="E110" s="63"/>
      <c r="F110" s="63"/>
      <c r="G110" s="63"/>
      <c r="H110" s="220"/>
      <c r="I110" s="220"/>
      <c r="J110" s="133"/>
      <c r="K110" s="63"/>
      <c r="L110" s="153"/>
      <c r="M110" s="63"/>
      <c r="N110" s="63"/>
      <c r="O110" s="63"/>
      <c r="P110" s="63"/>
      <c r="Q110" s="63"/>
      <c r="R110" s="63"/>
      <c r="S110" s="86"/>
      <c r="T110" s="63"/>
      <c r="U110" s="63"/>
      <c r="V110" s="63"/>
      <c r="W110" s="63"/>
      <c r="X110" s="156"/>
      <c r="Y110" s="36"/>
      <c r="Z110" s="152"/>
      <c r="AA110" s="58"/>
      <c r="AB110" s="30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</row>
    <row r="111" spans="1:43" ht="16.5" customHeight="1">
      <c r="A111" s="83"/>
      <c r="B111" s="65"/>
      <c r="C111" s="63"/>
      <c r="D111" s="63"/>
      <c r="E111" s="101"/>
      <c r="F111" s="86"/>
      <c r="G111" s="23"/>
      <c r="H111" s="63"/>
      <c r="I111" s="63"/>
      <c r="J111" s="59"/>
      <c r="K111" s="88"/>
      <c r="L111" s="65"/>
      <c r="M111" s="88"/>
      <c r="N111" s="23"/>
      <c r="O111" s="63"/>
      <c r="P111" s="63"/>
      <c r="Q111" s="63"/>
      <c r="R111" s="63"/>
      <c r="S111" s="86"/>
      <c r="T111" s="86"/>
      <c r="U111" s="63"/>
      <c r="V111" s="89"/>
      <c r="W111" s="23"/>
      <c r="X111" s="156"/>
      <c r="Y111" s="36"/>
      <c r="Z111" s="36"/>
      <c r="AA111" s="58"/>
      <c r="AB111" s="30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</row>
    <row r="112" spans="1:43" ht="16.5" customHeight="1">
      <c r="A112" s="83"/>
      <c r="B112" s="63"/>
      <c r="C112" s="63"/>
      <c r="D112" s="63"/>
      <c r="E112" s="102"/>
      <c r="F112" s="86"/>
      <c r="G112" s="88"/>
      <c r="H112" s="63"/>
      <c r="I112" s="63"/>
      <c r="J112" s="23"/>
      <c r="K112" s="88"/>
      <c r="L112" s="91"/>
      <c r="M112" s="88"/>
      <c r="N112" s="23"/>
      <c r="O112" s="63"/>
      <c r="P112" s="63"/>
      <c r="Q112" s="63"/>
      <c r="R112" s="63"/>
      <c r="S112" s="86"/>
      <c r="T112" s="90"/>
      <c r="U112" s="63"/>
      <c r="V112" s="89"/>
      <c r="W112" s="88"/>
      <c r="X112" s="156"/>
      <c r="Y112" s="152"/>
      <c r="Z112" s="152"/>
      <c r="AA112" s="58"/>
      <c r="AB112" s="30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</row>
    <row r="113" spans="1:43" ht="16.5" customHeight="1">
      <c r="A113" s="83" t="s">
        <v>14</v>
      </c>
      <c r="B113" s="65"/>
      <c r="C113" s="63"/>
      <c r="D113" s="63"/>
      <c r="E113" s="101"/>
      <c r="F113" s="86"/>
      <c r="G113" s="23"/>
      <c r="H113" s="119"/>
      <c r="I113" s="65" t="s">
        <v>79</v>
      </c>
      <c r="J113" s="65"/>
      <c r="K113" s="65"/>
      <c r="L113" s="96"/>
      <c r="M113" s="88"/>
      <c r="N113" s="23"/>
      <c r="O113" s="63"/>
      <c r="P113" s="63"/>
      <c r="Q113" s="63"/>
      <c r="R113" s="63"/>
      <c r="S113" s="86"/>
      <c r="T113" s="86"/>
      <c r="U113" s="63"/>
      <c r="V113" s="88"/>
      <c r="W113" s="23"/>
      <c r="X113" s="156"/>
      <c r="Y113" s="36"/>
      <c r="Z113" s="36"/>
      <c r="AA113" s="58"/>
      <c r="AB113" s="30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</row>
    <row r="114" spans="1:43" s="2" customFormat="1" ht="16.5" customHeight="1">
      <c r="A114" s="83"/>
      <c r="B114" s="65"/>
      <c r="C114" s="65"/>
      <c r="D114" s="86"/>
      <c r="E114" s="101"/>
      <c r="F114" s="92"/>
      <c r="G114" s="88"/>
      <c r="H114" s="155"/>
      <c r="I114" s="155"/>
      <c r="J114" s="133"/>
      <c r="K114" s="63"/>
      <c r="L114" s="153"/>
      <c r="M114" s="63"/>
      <c r="N114" s="88"/>
      <c r="O114" s="88"/>
      <c r="P114" s="95"/>
      <c r="Q114" s="63"/>
      <c r="R114" s="63"/>
      <c r="S114" s="63"/>
      <c r="T114" s="63"/>
      <c r="U114" s="63"/>
      <c r="V114" s="63"/>
      <c r="W114" s="63"/>
      <c r="X114" s="156"/>
      <c r="Y114" s="36"/>
      <c r="Z114" s="36"/>
      <c r="AA114" s="35"/>
      <c r="AB114" s="12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6.5" customHeight="1" thickBot="1">
      <c r="A115" s="83"/>
      <c r="B115" s="65"/>
      <c r="C115" s="63"/>
      <c r="D115" s="63"/>
      <c r="E115" s="101"/>
      <c r="F115" s="86"/>
      <c r="G115" s="23"/>
      <c r="H115" s="119"/>
      <c r="I115" s="12"/>
      <c r="J115" s="65"/>
      <c r="K115" s="63"/>
      <c r="L115" s="151"/>
      <c r="M115" s="99"/>
      <c r="N115" s="86"/>
      <c r="O115" s="63"/>
      <c r="P115" s="12"/>
      <c r="Q115" s="12"/>
      <c r="R115" s="119" t="s">
        <v>44</v>
      </c>
      <c r="S115" s="96"/>
      <c r="T115" s="65"/>
      <c r="U115" s="96"/>
      <c r="V115" s="63"/>
      <c r="W115" s="23"/>
      <c r="X115" s="156"/>
      <c r="Y115" s="36"/>
      <c r="Z115" s="36"/>
      <c r="AA115" s="58"/>
      <c r="AB115" s="30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</row>
    <row r="116" spans="1:43" ht="16.5" customHeight="1" thickBot="1">
      <c r="A116" s="83"/>
      <c r="B116" s="65"/>
      <c r="C116" s="65"/>
      <c r="D116" s="86"/>
      <c r="E116" s="101"/>
      <c r="F116" s="92"/>
      <c r="G116" s="88"/>
      <c r="H116" s="155"/>
      <c r="I116" s="60" t="s">
        <v>5</v>
      </c>
      <c r="J116" s="65" t="s">
        <v>80</v>
      </c>
      <c r="K116" s="63"/>
      <c r="L116" s="151"/>
      <c r="M116" s="99"/>
      <c r="N116" s="62"/>
      <c r="O116" s="222"/>
      <c r="P116" s="12"/>
      <c r="Q116" s="12"/>
      <c r="R116" s="239"/>
      <c r="S116" s="240"/>
      <c r="T116" s="133" t="s">
        <v>16</v>
      </c>
      <c r="U116" s="12"/>
      <c r="V116" s="121" t="str">
        <f>IF(R116&lt;0.01," ",IF(R116=5400,"Y","N"))</f>
        <v> </v>
      </c>
      <c r="W116" s="63"/>
      <c r="X116" s="156"/>
      <c r="Y116" s="36">
        <f>IF(V116="Y",1,0)</f>
        <v>0</v>
      </c>
      <c r="Z116" s="152"/>
      <c r="AA116" s="58"/>
      <c r="AB116" s="30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</row>
    <row r="117" spans="1:43" ht="16.5" customHeight="1" thickBot="1">
      <c r="A117" s="83"/>
      <c r="B117" s="65"/>
      <c r="C117" s="63"/>
      <c r="D117" s="63"/>
      <c r="E117" s="101"/>
      <c r="F117" s="86"/>
      <c r="G117" s="23"/>
      <c r="H117" s="119"/>
      <c r="I117" s="86"/>
      <c r="J117" s="65"/>
      <c r="K117" s="63"/>
      <c r="L117" s="151"/>
      <c r="M117" s="99"/>
      <c r="N117" s="86"/>
      <c r="O117" s="63"/>
      <c r="P117" s="12"/>
      <c r="Q117" s="12"/>
      <c r="R117" s="119" t="s">
        <v>18</v>
      </c>
      <c r="S117" s="96"/>
      <c r="T117" s="65"/>
      <c r="U117" s="12"/>
      <c r="V117" s="96"/>
      <c r="W117" s="23"/>
      <c r="X117" s="156"/>
      <c r="Y117" s="36"/>
      <c r="Z117" s="36"/>
      <c r="AA117" s="58"/>
      <c r="AB117" s="30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</row>
    <row r="118" spans="1:43" ht="16.5" customHeight="1" thickBot="1">
      <c r="A118" s="84"/>
      <c r="B118" s="94"/>
      <c r="C118" s="65"/>
      <c r="D118" s="86"/>
      <c r="E118" s="101"/>
      <c r="F118" s="92"/>
      <c r="G118" s="88"/>
      <c r="H118" s="155"/>
      <c r="I118" s="60" t="s">
        <v>6</v>
      </c>
      <c r="J118" s="65" t="s">
        <v>81</v>
      </c>
      <c r="K118" s="63"/>
      <c r="L118" s="151"/>
      <c r="M118" s="99"/>
      <c r="N118" s="86"/>
      <c r="O118" s="159"/>
      <c r="P118" s="12"/>
      <c r="Q118" s="12"/>
      <c r="R118" s="241"/>
      <c r="S118" s="243"/>
      <c r="T118" s="133" t="s">
        <v>43</v>
      </c>
      <c r="U118" s="12"/>
      <c r="V118" s="121" t="str">
        <f>IF(R118&lt;0.01," ",IF(R118=0.54,"Y","N"))</f>
        <v> </v>
      </c>
      <c r="W118" s="63"/>
      <c r="X118" s="156"/>
      <c r="Y118" s="36">
        <f>IF(V118="Y",1,0)</f>
        <v>0</v>
      </c>
      <c r="Z118" s="152"/>
      <c r="AA118" s="58"/>
      <c r="AB118" s="30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</row>
    <row r="119" spans="1:43" ht="16.5" customHeight="1">
      <c r="A119" s="83"/>
      <c r="B119" s="65"/>
      <c r="C119" s="86"/>
      <c r="D119" s="90"/>
      <c r="E119" s="23"/>
      <c r="F119" s="27"/>
      <c r="G119" s="27"/>
      <c r="H119" s="27"/>
      <c r="I119" s="12"/>
      <c r="J119" s="63"/>
      <c r="K119" s="63"/>
      <c r="L119" s="63"/>
      <c r="M119" s="63"/>
      <c r="N119" s="63"/>
      <c r="O119" s="63"/>
      <c r="P119" s="220"/>
      <c r="Q119" s="220"/>
      <c r="R119" s="133"/>
      <c r="S119" s="63"/>
      <c r="T119" s="153"/>
      <c r="U119" s="63"/>
      <c r="V119" s="27"/>
      <c r="W119" s="27"/>
      <c r="X119" s="85"/>
      <c r="Y119" s="36"/>
      <c r="Z119" s="152"/>
      <c r="AA119" s="58"/>
      <c r="AB119" s="30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</row>
    <row r="120" spans="1:43" ht="15.75">
      <c r="A120" s="219"/>
      <c r="B120" s="27"/>
      <c r="C120" s="27"/>
      <c r="D120" s="86"/>
      <c r="E120" s="27"/>
      <c r="F120" s="27"/>
      <c r="G120" s="27"/>
      <c r="H120" s="27"/>
      <c r="I120" s="27"/>
      <c r="J120" s="27"/>
      <c r="K120" s="27"/>
      <c r="L120" s="27"/>
      <c r="M120" s="86"/>
      <c r="N120" s="27"/>
      <c r="O120" s="27"/>
      <c r="P120" s="36"/>
      <c r="Q120" s="27"/>
      <c r="R120" s="27"/>
      <c r="S120" s="23"/>
      <c r="T120" s="27"/>
      <c r="U120" s="27"/>
      <c r="V120" s="27"/>
      <c r="W120" s="27"/>
      <c r="X120" s="85"/>
      <c r="Y120" s="36"/>
      <c r="Z120" s="152"/>
      <c r="AA120" s="58"/>
      <c r="AB120" s="30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</row>
    <row r="121" spans="1:43" ht="16.5" customHeight="1" thickBot="1">
      <c r="A121" s="181"/>
      <c r="B121" s="179"/>
      <c r="C121" s="179"/>
      <c r="D121" s="179"/>
      <c r="E121" s="188"/>
      <c r="F121" s="189"/>
      <c r="G121" s="188"/>
      <c r="H121" s="190"/>
      <c r="I121" s="191"/>
      <c r="J121" s="192"/>
      <c r="K121" s="192"/>
      <c r="L121" s="191"/>
      <c r="M121" s="179"/>
      <c r="N121" s="179"/>
      <c r="O121" s="193"/>
      <c r="P121" s="194"/>
      <c r="Q121" s="179"/>
      <c r="R121" s="179"/>
      <c r="S121" s="179"/>
      <c r="T121" s="179"/>
      <c r="U121" s="179"/>
      <c r="V121" s="179"/>
      <c r="W121" s="179"/>
      <c r="X121" s="180"/>
      <c r="Y121" s="36"/>
      <c r="Z121" s="152"/>
      <c r="AA121" s="58"/>
      <c r="AB121" s="30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</row>
    <row r="122" spans="1:43" ht="12.75" customHeight="1" thickTop="1">
      <c r="A122" s="201"/>
      <c r="B122" s="204"/>
      <c r="C122" s="205"/>
      <c r="D122" s="206"/>
      <c r="E122" s="202"/>
      <c r="F122" s="202"/>
      <c r="G122" s="202"/>
      <c r="H122" s="207"/>
      <c r="I122" s="208"/>
      <c r="J122" s="202"/>
      <c r="K122" s="209"/>
      <c r="L122" s="210"/>
      <c r="M122" s="202"/>
      <c r="N122" s="202"/>
      <c r="O122" s="211"/>
      <c r="P122" s="212"/>
      <c r="Q122" s="202"/>
      <c r="R122" s="202"/>
      <c r="S122" s="213"/>
      <c r="T122" s="202"/>
      <c r="U122" s="202"/>
      <c r="V122" s="202"/>
      <c r="W122" s="202"/>
      <c r="X122" s="203"/>
      <c r="Y122" s="35"/>
      <c r="Z122" s="58"/>
      <c r="AA122" s="58"/>
      <c r="AB122" s="30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</row>
    <row r="123" spans="1:43" ht="15.75">
      <c r="A123" s="84"/>
      <c r="B123" s="94"/>
      <c r="C123" s="86"/>
      <c r="D123" s="60"/>
      <c r="E123" s="65"/>
      <c r="F123" s="27"/>
      <c r="G123" s="27"/>
      <c r="H123" s="27"/>
      <c r="I123" s="27"/>
      <c r="J123" s="27"/>
      <c r="K123" s="247"/>
      <c r="L123" s="247"/>
      <c r="M123" s="248"/>
      <c r="N123" s="248"/>
      <c r="O123" s="86"/>
      <c r="P123" s="27"/>
      <c r="Q123" s="27"/>
      <c r="R123" s="27"/>
      <c r="S123" s="104"/>
      <c r="T123" s="27"/>
      <c r="U123" s="23"/>
      <c r="V123" s="27"/>
      <c r="W123" s="27"/>
      <c r="X123" s="85"/>
      <c r="Y123" s="35"/>
      <c r="Z123" s="35"/>
      <c r="AA123" s="58"/>
      <c r="AB123" s="30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</row>
    <row r="124" spans="1:43" ht="15.75">
      <c r="A124" s="83" t="s">
        <v>15</v>
      </c>
      <c r="B124" s="27"/>
      <c r="C124" s="27"/>
      <c r="D124" s="60"/>
      <c r="E124" s="27"/>
      <c r="F124" s="27"/>
      <c r="G124" s="27"/>
      <c r="H124" s="27" t="s">
        <v>82</v>
      </c>
      <c r="I124" s="27"/>
      <c r="J124" s="27"/>
      <c r="K124" s="104"/>
      <c r="L124" s="104"/>
      <c r="M124" s="27"/>
      <c r="N124" s="27"/>
      <c r="O124" s="27"/>
      <c r="P124" s="27"/>
      <c r="Q124" s="27"/>
      <c r="R124" s="27"/>
      <c r="S124" s="104"/>
      <c r="T124" s="27"/>
      <c r="U124" s="27"/>
      <c r="V124" s="27"/>
      <c r="W124" s="27"/>
      <c r="X124" s="85"/>
      <c r="Y124" s="58"/>
      <c r="Z124" s="58"/>
      <c r="AA124" s="58"/>
      <c r="AB124" s="30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</row>
    <row r="125" spans="1:43" s="2" customFormat="1" ht="15.75">
      <c r="A125" s="84"/>
      <c r="B125" s="23"/>
      <c r="C125" s="103"/>
      <c r="D125" s="60"/>
      <c r="E125" s="65"/>
      <c r="F125" s="27"/>
      <c r="G125" s="27"/>
      <c r="H125" s="27" t="s">
        <v>83</v>
      </c>
      <c r="I125" s="27"/>
      <c r="J125" s="27"/>
      <c r="K125" s="217"/>
      <c r="L125" s="217"/>
      <c r="M125" s="166"/>
      <c r="N125" s="47"/>
      <c r="O125" s="167"/>
      <c r="P125" s="47"/>
      <c r="Q125" s="166"/>
      <c r="R125" s="166"/>
      <c r="S125" s="104"/>
      <c r="T125" s="27"/>
      <c r="U125" s="27"/>
      <c r="V125" s="86"/>
      <c r="W125" s="27"/>
      <c r="X125" s="66"/>
      <c r="Y125" s="35"/>
      <c r="Z125" s="35"/>
      <c r="AA125" s="35"/>
      <c r="AB125" s="12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5.75">
      <c r="A126" s="84"/>
      <c r="B126" s="27"/>
      <c r="C126" s="27"/>
      <c r="D126" s="27"/>
      <c r="E126" s="27"/>
      <c r="F126" s="86"/>
      <c r="G126" s="27"/>
      <c r="H126" s="27" t="s">
        <v>84</v>
      </c>
      <c r="I126" s="27"/>
      <c r="J126" s="27"/>
      <c r="K126" s="166"/>
      <c r="L126" s="168"/>
      <c r="M126" s="168"/>
      <c r="N126" s="166"/>
      <c r="O126" s="168"/>
      <c r="P126" s="166"/>
      <c r="Q126" s="166"/>
      <c r="R126" s="166"/>
      <c r="S126" s="27"/>
      <c r="T126" s="27"/>
      <c r="U126" s="27"/>
      <c r="V126" s="27"/>
      <c r="W126" s="27"/>
      <c r="X126" s="85"/>
      <c r="Y126" s="35"/>
      <c r="Z126" s="58"/>
      <c r="AA126" s="58"/>
      <c r="AB126" s="30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</row>
    <row r="127" spans="1:43" ht="15.75">
      <c r="A127" s="83"/>
      <c r="B127" s="27"/>
      <c r="C127" s="27"/>
      <c r="D127" s="27"/>
      <c r="E127" s="27"/>
      <c r="F127" s="27"/>
      <c r="G127" s="27"/>
      <c r="H127" s="27" t="s">
        <v>85</v>
      </c>
      <c r="I127" s="27"/>
      <c r="J127" s="27"/>
      <c r="K127" s="12"/>
      <c r="L127" s="12"/>
      <c r="M127" s="168"/>
      <c r="N127" s="47"/>
      <c r="O127" s="166"/>
      <c r="P127" s="169"/>
      <c r="Q127" s="166"/>
      <c r="R127" s="166"/>
      <c r="S127" s="27"/>
      <c r="T127" s="27"/>
      <c r="U127" s="27"/>
      <c r="V127" s="27"/>
      <c r="W127" s="27"/>
      <c r="X127" s="85"/>
      <c r="Y127" s="58"/>
      <c r="Z127" s="58"/>
      <c r="AA127" s="58"/>
      <c r="AB127" s="30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</row>
    <row r="128" spans="1:43" ht="15.75">
      <c r="A128" s="84"/>
      <c r="B128" s="27"/>
      <c r="C128" s="27"/>
      <c r="D128" s="27"/>
      <c r="E128" s="67"/>
      <c r="F128" s="27"/>
      <c r="G128" s="27"/>
      <c r="H128" s="27"/>
      <c r="I128" s="27"/>
      <c r="J128" s="63"/>
      <c r="K128" s="166"/>
      <c r="L128" s="168"/>
      <c r="M128" s="168"/>
      <c r="N128" s="170"/>
      <c r="O128" s="166"/>
      <c r="P128" s="169"/>
      <c r="Q128" s="166"/>
      <c r="R128" s="166"/>
      <c r="S128" s="27"/>
      <c r="T128" s="27"/>
      <c r="U128" s="27"/>
      <c r="V128" s="27"/>
      <c r="W128" s="27"/>
      <c r="X128" s="85"/>
      <c r="Y128" s="35"/>
      <c r="Z128" s="58"/>
      <c r="AA128" s="58"/>
      <c r="AB128" s="30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</row>
    <row r="129" spans="1:43" ht="15.75">
      <c r="A129" s="100"/>
      <c r="B129" s="23"/>
      <c r="C129" s="103"/>
      <c r="D129" s="60"/>
      <c r="E129" s="65"/>
      <c r="F129" s="27"/>
      <c r="G129" s="27"/>
      <c r="H129" s="27" t="s">
        <v>86</v>
      </c>
      <c r="I129" s="27"/>
      <c r="J129" s="27"/>
      <c r="K129" s="168"/>
      <c r="L129" s="168"/>
      <c r="M129" s="166"/>
      <c r="N129" s="47"/>
      <c r="O129" s="167"/>
      <c r="P129" s="47"/>
      <c r="Q129" s="166"/>
      <c r="R129" s="166"/>
      <c r="S129" s="104"/>
      <c r="T129" s="27"/>
      <c r="U129" s="23"/>
      <c r="V129" s="27"/>
      <c r="W129" s="27"/>
      <c r="X129" s="85"/>
      <c r="Y129" s="35"/>
      <c r="Z129" s="58"/>
      <c r="AA129" s="58"/>
      <c r="AB129" s="30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</row>
    <row r="130" spans="1:43" ht="16.5" thickBot="1">
      <c r="A130" s="84"/>
      <c r="B130" s="94"/>
      <c r="C130" s="86"/>
      <c r="D130" s="60"/>
      <c r="E130" s="27"/>
      <c r="F130" s="27"/>
      <c r="G130" s="27"/>
      <c r="H130" s="12"/>
      <c r="I130" s="12"/>
      <c r="J130" s="119"/>
      <c r="K130" s="96"/>
      <c r="L130" s="65"/>
      <c r="M130" s="65"/>
      <c r="N130" s="96"/>
      <c r="O130" s="168"/>
      <c r="P130" s="166"/>
      <c r="Q130" s="166"/>
      <c r="R130" s="166"/>
      <c r="S130" s="104"/>
      <c r="T130" s="27"/>
      <c r="U130" s="27"/>
      <c r="V130" s="27"/>
      <c r="W130" s="27"/>
      <c r="X130" s="85"/>
      <c r="Y130" s="58"/>
      <c r="Z130" s="58"/>
      <c r="AA130" s="58"/>
      <c r="AB130" s="30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</row>
    <row r="131" spans="1:43" ht="16.5" thickBot="1">
      <c r="A131" s="84"/>
      <c r="B131" s="27"/>
      <c r="C131" s="60" t="s">
        <v>5</v>
      </c>
      <c r="D131" s="60"/>
      <c r="E131" s="60" t="s">
        <v>87</v>
      </c>
      <c r="F131" s="225"/>
      <c r="G131" s="223" t="s">
        <v>89</v>
      </c>
      <c r="H131" s="174"/>
      <c r="I131" s="175" t="s">
        <v>89</v>
      </c>
      <c r="J131" s="226"/>
      <c r="K131" s="173" t="s">
        <v>90</v>
      </c>
      <c r="L131" s="121" t="str">
        <f>IF(H131&lt;0.01," ",IF(F131="0",IF(H131=8,IF(J131=5,"Y","N"),"N"),"N"))</f>
        <v> </v>
      </c>
      <c r="M131" s="12"/>
      <c r="N131" s="47"/>
      <c r="O131" s="12"/>
      <c r="P131" s="47"/>
      <c r="Q131" s="166"/>
      <c r="R131" s="166"/>
      <c r="S131" s="104"/>
      <c r="T131" s="27"/>
      <c r="U131" s="23"/>
      <c r="V131" s="27"/>
      <c r="W131" s="27"/>
      <c r="X131" s="85"/>
      <c r="Y131" s="36">
        <f>IF(L131="Y",1,0)</f>
        <v>0</v>
      </c>
      <c r="Z131" s="58"/>
      <c r="AA131" s="58"/>
      <c r="AB131" s="30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</row>
    <row r="132" spans="1:43" s="2" customFormat="1" ht="16.5" thickBot="1">
      <c r="A132" s="84"/>
      <c r="B132" s="94"/>
      <c r="C132" s="103"/>
      <c r="D132" s="60"/>
      <c r="E132" s="224"/>
      <c r="F132" s="60"/>
      <c r="G132" s="171"/>
      <c r="H132" s="86"/>
      <c r="I132" s="86"/>
      <c r="J132" s="86"/>
      <c r="K132" s="86"/>
      <c r="L132" s="12"/>
      <c r="M132" s="12"/>
      <c r="N132" s="167"/>
      <c r="O132" s="12"/>
      <c r="P132" s="47"/>
      <c r="Q132" s="166"/>
      <c r="R132" s="166"/>
      <c r="S132" s="104"/>
      <c r="T132" s="27"/>
      <c r="U132" s="27"/>
      <c r="V132" s="27"/>
      <c r="W132" s="27"/>
      <c r="X132" s="85"/>
      <c r="Y132" s="35"/>
      <c r="Z132" s="35"/>
      <c r="AA132" s="35"/>
      <c r="AB132" s="12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6.5" thickBot="1">
      <c r="A133" s="84"/>
      <c r="B133" s="23"/>
      <c r="C133" s="86"/>
      <c r="D133" s="60"/>
      <c r="E133" s="60" t="s">
        <v>88</v>
      </c>
      <c r="F133" s="226"/>
      <c r="G133" s="223" t="s">
        <v>89</v>
      </c>
      <c r="H133" s="174"/>
      <c r="I133" s="175" t="s">
        <v>89</v>
      </c>
      <c r="J133" s="225"/>
      <c r="K133" s="173" t="s">
        <v>90</v>
      </c>
      <c r="L133" s="121" t="str">
        <f>IF(H133&lt;0.01," ",IF(F133=4,IF(H133=8,IF(J133="0","Y","N"),"N"),"N"))</f>
        <v> </v>
      </c>
      <c r="M133" s="12"/>
      <c r="N133" s="86"/>
      <c r="O133" s="12"/>
      <c r="P133" s="27"/>
      <c r="Q133" s="27"/>
      <c r="R133" s="27"/>
      <c r="S133" s="104"/>
      <c r="T133" s="27"/>
      <c r="U133" s="23"/>
      <c r="V133" s="27"/>
      <c r="W133" s="27"/>
      <c r="X133" s="85"/>
      <c r="Y133" s="36">
        <f>IF(L133="Y",1,0)</f>
        <v>0</v>
      </c>
      <c r="Z133" s="58"/>
      <c r="AA133" s="58"/>
      <c r="AB133" s="30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</row>
    <row r="134" spans="1:43" ht="15.75">
      <c r="A134" s="84"/>
      <c r="B134" s="27"/>
      <c r="C134" s="27"/>
      <c r="D134" s="60"/>
      <c r="E134" s="27"/>
      <c r="F134" s="27"/>
      <c r="G134" s="27"/>
      <c r="H134" s="27"/>
      <c r="I134" s="27"/>
      <c r="J134" s="27"/>
      <c r="K134" s="104"/>
      <c r="L134" s="104"/>
      <c r="M134" s="27"/>
      <c r="N134" s="27"/>
      <c r="O134" s="27"/>
      <c r="P134" s="27"/>
      <c r="Q134" s="27"/>
      <c r="R134" s="27"/>
      <c r="S134" s="104"/>
      <c r="T134" s="27"/>
      <c r="U134" s="27"/>
      <c r="V134" s="27"/>
      <c r="W134" s="27"/>
      <c r="X134" s="85"/>
      <c r="Y134" s="35"/>
      <c r="Z134" s="58"/>
      <c r="AA134" s="58"/>
      <c r="AB134" s="30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</row>
    <row r="135" spans="1:43" ht="15.75">
      <c r="A135" s="84"/>
      <c r="B135" s="113"/>
      <c r="C135" s="60" t="s">
        <v>6</v>
      </c>
      <c r="D135" s="60"/>
      <c r="E135" s="65" t="s">
        <v>91</v>
      </c>
      <c r="F135" s="27"/>
      <c r="G135" s="27"/>
      <c r="H135" s="27"/>
      <c r="I135" s="27"/>
      <c r="J135" s="27"/>
      <c r="K135" s="187"/>
      <c r="L135" s="187"/>
      <c r="M135" s="27"/>
      <c r="N135" s="23"/>
      <c r="O135" s="90"/>
      <c r="P135" s="23"/>
      <c r="Q135" s="27"/>
      <c r="R135" s="27"/>
      <c r="S135" s="104"/>
      <c r="T135" s="27"/>
      <c r="U135" s="27"/>
      <c r="V135" s="86"/>
      <c r="W135" s="27"/>
      <c r="X135" s="66"/>
      <c r="Y135" s="35"/>
      <c r="Z135" s="58"/>
      <c r="AA135" s="58"/>
      <c r="AB135" s="30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</row>
    <row r="136" spans="1:43" ht="16.5" thickBot="1">
      <c r="A136" s="84"/>
      <c r="B136" s="27"/>
      <c r="C136" s="27"/>
      <c r="D136" s="23"/>
      <c r="E136" s="23"/>
      <c r="F136" s="23"/>
      <c r="G136" s="23"/>
      <c r="H136" s="23"/>
      <c r="I136" s="12"/>
      <c r="J136" s="65"/>
      <c r="K136" s="63"/>
      <c r="L136" s="151"/>
      <c r="M136" s="99"/>
      <c r="N136" s="86"/>
      <c r="O136" s="63"/>
      <c r="P136" s="12"/>
      <c r="Q136" s="12"/>
      <c r="R136" s="119" t="s">
        <v>44</v>
      </c>
      <c r="S136" s="96"/>
      <c r="T136" s="65"/>
      <c r="U136" s="96"/>
      <c r="V136" s="63"/>
      <c r="W136" s="27"/>
      <c r="X136" s="85"/>
      <c r="Y136" s="35"/>
      <c r="Z136" s="58"/>
      <c r="AA136" s="58"/>
      <c r="AB136" s="30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</row>
    <row r="137" spans="1:43" ht="19.5" thickBot="1">
      <c r="A137" s="83"/>
      <c r="B137" s="27"/>
      <c r="C137" s="103"/>
      <c r="D137" s="27"/>
      <c r="E137" s="27"/>
      <c r="F137" s="86"/>
      <c r="G137" s="90"/>
      <c r="H137" s="23"/>
      <c r="I137" s="60"/>
      <c r="J137" s="65" t="s">
        <v>80</v>
      </c>
      <c r="K137" s="63"/>
      <c r="L137" s="151"/>
      <c r="M137" s="99"/>
      <c r="N137" s="62"/>
      <c r="O137" s="222"/>
      <c r="P137" s="12"/>
      <c r="Q137" s="12"/>
      <c r="R137" s="239"/>
      <c r="S137" s="240"/>
      <c r="T137" s="133" t="s">
        <v>94</v>
      </c>
      <c r="U137" s="12"/>
      <c r="V137" s="121" t="str">
        <f>IF(R137&lt;0.01," ",IF(R137=10,"Y","N"))</f>
        <v> </v>
      </c>
      <c r="W137" s="27"/>
      <c r="X137" s="85"/>
      <c r="Y137" s="36">
        <f>IF(V137="Y",1,0)</f>
        <v>0</v>
      </c>
      <c r="Z137" s="58"/>
      <c r="AA137" s="58"/>
      <c r="AB137" s="30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</row>
    <row r="138" spans="1:43" ht="16.5" thickBot="1">
      <c r="A138" s="84"/>
      <c r="B138" s="23"/>
      <c r="C138" s="27"/>
      <c r="D138" s="27"/>
      <c r="E138" s="27"/>
      <c r="F138" s="27"/>
      <c r="G138" s="86"/>
      <c r="H138" s="103"/>
      <c r="I138" s="86"/>
      <c r="J138" s="65"/>
      <c r="K138" s="63"/>
      <c r="L138" s="151"/>
      <c r="M138" s="99"/>
      <c r="N138" s="86"/>
      <c r="O138" s="63"/>
      <c r="P138" s="12"/>
      <c r="Q138" s="12"/>
      <c r="R138" s="119" t="s">
        <v>18</v>
      </c>
      <c r="S138" s="96"/>
      <c r="T138" s="65"/>
      <c r="U138" s="12"/>
      <c r="V138" s="96"/>
      <c r="W138" s="27"/>
      <c r="X138" s="85"/>
      <c r="Y138" s="35"/>
      <c r="Z138" s="58"/>
      <c r="AA138" s="58"/>
      <c r="AB138" s="30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</row>
    <row r="139" spans="1:43" s="2" customFormat="1" ht="19.5" thickBot="1">
      <c r="A139" s="84"/>
      <c r="B139" s="94"/>
      <c r="C139" s="105"/>
      <c r="D139" s="27"/>
      <c r="E139" s="27"/>
      <c r="F139" s="27"/>
      <c r="G139" s="27"/>
      <c r="H139" s="27"/>
      <c r="I139" s="60"/>
      <c r="J139" s="65" t="s">
        <v>92</v>
      </c>
      <c r="K139" s="63"/>
      <c r="L139" s="151"/>
      <c r="M139" s="99"/>
      <c r="N139" s="86"/>
      <c r="O139" s="159"/>
      <c r="P139" s="12"/>
      <c r="Q139" s="12"/>
      <c r="R139" s="239"/>
      <c r="S139" s="240"/>
      <c r="T139" s="133" t="s">
        <v>93</v>
      </c>
      <c r="U139" s="12"/>
      <c r="V139" s="121" t="str">
        <f>IF(R139&lt;0.01," ",IF(R139=80,"Y","N"))</f>
        <v> </v>
      </c>
      <c r="W139" s="27"/>
      <c r="X139" s="85"/>
      <c r="Y139" s="36">
        <f>IF(V139="Y",1,0)</f>
        <v>0</v>
      </c>
      <c r="Z139" s="35"/>
      <c r="AA139" s="35"/>
      <c r="AB139" s="12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s="2" customFormat="1" ht="15.75">
      <c r="A140" s="84"/>
      <c r="B140" s="94"/>
      <c r="C140" s="105"/>
      <c r="D140" s="27"/>
      <c r="E140" s="27"/>
      <c r="F140" s="27"/>
      <c r="G140" s="27"/>
      <c r="H140" s="27"/>
      <c r="I140" s="27"/>
      <c r="J140" s="27"/>
      <c r="K140" s="27"/>
      <c r="L140" s="86"/>
      <c r="M140" s="86"/>
      <c r="N140" s="23"/>
      <c r="O140" s="27"/>
      <c r="P140" s="36"/>
      <c r="Q140" s="27"/>
      <c r="R140" s="27"/>
      <c r="S140" s="27"/>
      <c r="T140" s="27"/>
      <c r="U140" s="27"/>
      <c r="V140" s="27"/>
      <c r="W140" s="27"/>
      <c r="X140" s="85"/>
      <c r="Y140" s="35"/>
      <c r="Z140" s="35"/>
      <c r="AA140" s="35"/>
      <c r="AB140" s="12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s="2" customFormat="1" ht="15.75">
      <c r="A141" s="83" t="s">
        <v>95</v>
      </c>
      <c r="B141" s="27" t="s">
        <v>96</v>
      </c>
      <c r="C141" s="105"/>
      <c r="D141" s="27"/>
      <c r="E141" s="27"/>
      <c r="F141" s="27"/>
      <c r="G141" s="27"/>
      <c r="H141" s="27"/>
      <c r="I141" s="27"/>
      <c r="J141" s="27"/>
      <c r="K141" s="27"/>
      <c r="L141" s="86"/>
      <c r="M141" s="86"/>
      <c r="N141" s="23"/>
      <c r="O141" s="27"/>
      <c r="P141" s="36"/>
      <c r="Q141" s="27"/>
      <c r="R141" s="27"/>
      <c r="S141" s="27"/>
      <c r="T141" s="27"/>
      <c r="U141" s="27"/>
      <c r="V141" s="27"/>
      <c r="W141" s="27"/>
      <c r="X141" s="85"/>
      <c r="Y141" s="35"/>
      <c r="Z141" s="35"/>
      <c r="AA141" s="35"/>
      <c r="AB141" s="12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5.75">
      <c r="A142" s="84"/>
      <c r="B142" s="27"/>
      <c r="C142" s="27"/>
      <c r="D142" s="27"/>
      <c r="E142" s="94"/>
      <c r="F142" s="68"/>
      <c r="G142" s="68"/>
      <c r="H142" s="68"/>
      <c r="I142" s="27"/>
      <c r="J142" s="90"/>
      <c r="K142" s="86"/>
      <c r="L142" s="27"/>
      <c r="M142" s="90"/>
      <c r="N142" s="23"/>
      <c r="O142" s="27"/>
      <c r="P142" s="36"/>
      <c r="Q142" s="27"/>
      <c r="R142" s="27"/>
      <c r="S142" s="27"/>
      <c r="T142" s="27"/>
      <c r="U142" s="27"/>
      <c r="V142" s="27"/>
      <c r="W142" s="27"/>
      <c r="X142" s="85"/>
      <c r="Y142" s="58"/>
      <c r="Z142" s="58"/>
      <c r="AA142" s="58"/>
      <c r="AB142" s="30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</row>
    <row r="143" spans="1:43" ht="16.5" thickBot="1">
      <c r="A143" s="221"/>
      <c r="B143" s="65"/>
      <c r="C143" s="63"/>
      <c r="D143" s="151"/>
      <c r="E143" s="99"/>
      <c r="F143" s="86"/>
      <c r="G143" s="63"/>
      <c r="H143" s="12"/>
      <c r="I143" s="119" t="s">
        <v>101</v>
      </c>
      <c r="J143" s="96"/>
      <c r="K143" s="65"/>
      <c r="L143" s="65"/>
      <c r="M143" s="96"/>
      <c r="N143" s="36"/>
      <c r="O143" s="27"/>
      <c r="P143" s="36"/>
      <c r="Q143" s="27"/>
      <c r="R143" s="27"/>
      <c r="S143" s="27"/>
      <c r="T143" s="27"/>
      <c r="U143" s="27"/>
      <c r="V143" s="27"/>
      <c r="W143" s="27"/>
      <c r="X143" s="85"/>
      <c r="Y143" s="35"/>
      <c r="Z143" s="58"/>
      <c r="AA143" s="58"/>
      <c r="AB143" s="30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</row>
    <row r="144" spans="1:43" ht="19.5" thickBot="1">
      <c r="A144" s="83" t="s">
        <v>5</v>
      </c>
      <c r="B144" s="65" t="s">
        <v>98</v>
      </c>
      <c r="C144" s="63"/>
      <c r="D144" s="151"/>
      <c r="E144" s="99"/>
      <c r="F144" s="62"/>
      <c r="G144" s="222"/>
      <c r="H144" s="12"/>
      <c r="I144" s="239"/>
      <c r="J144" s="240"/>
      <c r="K144" s="133" t="s">
        <v>17</v>
      </c>
      <c r="L144" s="106"/>
      <c r="M144" s="121" t="str">
        <f>IF(I144&lt;0.01," ",IF(I144=13,"Y","N"))</f>
        <v> </v>
      </c>
      <c r="N144" s="36"/>
      <c r="O144" s="27"/>
      <c r="P144" s="36"/>
      <c r="Q144" s="27"/>
      <c r="R144" s="27"/>
      <c r="S144" s="27"/>
      <c r="T144" s="27"/>
      <c r="U144" s="27"/>
      <c r="V144" s="27"/>
      <c r="W144" s="27"/>
      <c r="X144" s="85"/>
      <c r="Y144" s="36">
        <f>IF(M144="Y",1,0)</f>
        <v>0</v>
      </c>
      <c r="Z144" s="58"/>
      <c r="AA144" s="58"/>
      <c r="AB144" s="30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</row>
    <row r="145" spans="1:43" ht="16.5" thickBot="1">
      <c r="A145" s="84"/>
      <c r="B145" s="65"/>
      <c r="C145" s="63"/>
      <c r="D145" s="151"/>
      <c r="E145" s="99"/>
      <c r="F145" s="86"/>
      <c r="G145" s="63"/>
      <c r="H145" s="12"/>
      <c r="I145" s="119" t="s">
        <v>101</v>
      </c>
      <c r="J145" s="96"/>
      <c r="K145" s="65"/>
      <c r="L145" s="65"/>
      <c r="M145" s="96"/>
      <c r="N145" s="27"/>
      <c r="O145" s="27"/>
      <c r="P145" s="36"/>
      <c r="Q145" s="27"/>
      <c r="R145" s="27"/>
      <c r="S145" s="27"/>
      <c r="T145" s="27"/>
      <c r="U145" s="27"/>
      <c r="V145" s="27"/>
      <c r="W145" s="27"/>
      <c r="X145" s="85"/>
      <c r="Y145" s="35"/>
      <c r="Z145" s="58"/>
      <c r="AA145" s="58"/>
      <c r="AB145" s="30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</row>
    <row r="146" spans="1:43" ht="19.5" thickBot="1">
      <c r="A146" s="83" t="s">
        <v>6</v>
      </c>
      <c r="B146" s="65" t="s">
        <v>99</v>
      </c>
      <c r="C146" s="63"/>
      <c r="D146" s="151"/>
      <c r="E146" s="99"/>
      <c r="F146" s="86"/>
      <c r="G146" s="159"/>
      <c r="H146" s="12"/>
      <c r="I146" s="239"/>
      <c r="J146" s="240"/>
      <c r="K146" s="133" t="s">
        <v>43</v>
      </c>
      <c r="L146" s="106"/>
      <c r="M146" s="121" t="str">
        <f>IF(I146&lt;0.01," ",IF(I146=65,"Y","N"))</f>
        <v> </v>
      </c>
      <c r="N146" s="23"/>
      <c r="O146" s="27"/>
      <c r="P146" s="36"/>
      <c r="Q146" s="27"/>
      <c r="R146" s="27"/>
      <c r="S146" s="27"/>
      <c r="T146" s="27"/>
      <c r="U146" s="27"/>
      <c r="V146" s="27"/>
      <c r="W146" s="27"/>
      <c r="X146" s="85"/>
      <c r="Y146" s="36">
        <f>IF(M146="Y",1,0)</f>
        <v>0</v>
      </c>
      <c r="Z146" s="58"/>
      <c r="AA146" s="58"/>
      <c r="AB146" s="30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</row>
    <row r="147" spans="1:43" ht="16.5" thickBot="1">
      <c r="A147" s="84"/>
      <c r="B147" s="65"/>
      <c r="C147" s="63"/>
      <c r="D147" s="151"/>
      <c r="E147" s="99"/>
      <c r="F147" s="86"/>
      <c r="G147" s="63"/>
      <c r="H147" s="12"/>
      <c r="I147" s="119" t="s">
        <v>101</v>
      </c>
      <c r="J147" s="96"/>
      <c r="K147" s="65"/>
      <c r="L147" s="65"/>
      <c r="M147" s="96"/>
      <c r="N147" s="36"/>
      <c r="O147" s="27"/>
      <c r="P147" s="36"/>
      <c r="Q147" s="27"/>
      <c r="R147" s="27"/>
      <c r="S147" s="27"/>
      <c r="T147" s="27"/>
      <c r="U147" s="27"/>
      <c r="V147" s="27"/>
      <c r="W147" s="27"/>
      <c r="X147" s="85"/>
      <c r="Y147" s="35"/>
      <c r="Z147" s="58"/>
      <c r="AA147" s="58"/>
      <c r="AB147" s="30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</row>
    <row r="148" spans="1:43" ht="16.5" thickBot="1">
      <c r="A148" s="83" t="s">
        <v>6</v>
      </c>
      <c r="B148" s="65" t="s">
        <v>97</v>
      </c>
      <c r="C148" s="63"/>
      <c r="D148" s="151" t="s">
        <v>11</v>
      </c>
      <c r="E148" s="99"/>
      <c r="F148" s="86"/>
      <c r="G148" s="159"/>
      <c r="H148" s="12"/>
      <c r="I148" s="231"/>
      <c r="J148" s="233"/>
      <c r="K148" s="133" t="s">
        <v>102</v>
      </c>
      <c r="L148" s="106"/>
      <c r="M148" s="121" t="str">
        <f>IF(I148&lt;0.01," ",IF(I148=2.5,"Y","N"))</f>
        <v> </v>
      </c>
      <c r="N148" s="27"/>
      <c r="O148" s="27"/>
      <c r="P148" s="36"/>
      <c r="Q148" s="27"/>
      <c r="R148" s="27"/>
      <c r="S148" s="27"/>
      <c r="T148" s="27"/>
      <c r="U148" s="27"/>
      <c r="V148" s="27"/>
      <c r="W148" s="27"/>
      <c r="X148" s="85"/>
      <c r="Y148" s="36">
        <f>IF(M148="Y",1,0)</f>
        <v>0</v>
      </c>
      <c r="Z148" s="58"/>
      <c r="AA148" s="58"/>
      <c r="AB148" s="30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</row>
    <row r="149" spans="1:157" ht="16.5" thickBot="1">
      <c r="A149" s="84"/>
      <c r="B149" s="65"/>
      <c r="C149" s="63"/>
      <c r="D149" s="151"/>
      <c r="E149" s="99"/>
      <c r="F149" s="86"/>
      <c r="G149" s="63"/>
      <c r="H149" s="12"/>
      <c r="I149" s="119" t="s">
        <v>101</v>
      </c>
      <c r="J149" s="96"/>
      <c r="K149" s="65"/>
      <c r="L149" s="65"/>
      <c r="M149" s="96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85"/>
      <c r="Y149" s="58"/>
      <c r="Z149" s="30"/>
      <c r="AA149" s="30"/>
      <c r="AB149" s="30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</row>
    <row r="150" spans="1:157" ht="19.5" thickBot="1">
      <c r="A150" s="83" t="s">
        <v>6</v>
      </c>
      <c r="B150" s="65" t="s">
        <v>100</v>
      </c>
      <c r="C150" s="63"/>
      <c r="D150" s="151"/>
      <c r="E150" s="99"/>
      <c r="F150" s="86"/>
      <c r="G150" s="159"/>
      <c r="H150" s="12"/>
      <c r="I150" s="239"/>
      <c r="J150" s="240"/>
      <c r="K150" s="133" t="s">
        <v>17</v>
      </c>
      <c r="L150" s="106"/>
      <c r="M150" s="121" t="str">
        <f>IF(I150&lt;0.01," ",IF(I150=25,"Y","N"))</f>
        <v> </v>
      </c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85"/>
      <c r="Y150" s="36">
        <f>IF(M150="Y",1,0)</f>
        <v>0</v>
      </c>
      <c r="Z150" s="30"/>
      <c r="AA150" s="30"/>
      <c r="AB150" s="30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</row>
    <row r="151" spans="1:157" ht="15.75">
      <c r="A151" s="84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176"/>
      <c r="X151" s="85"/>
      <c r="Y151" s="58"/>
      <c r="Z151" s="30"/>
      <c r="AA151" s="30"/>
      <c r="AB151" s="30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</row>
    <row r="152" spans="1:157" ht="15.75">
      <c r="A152" s="84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85"/>
      <c r="Y152" s="58"/>
      <c r="Z152" s="30"/>
      <c r="AA152" s="30"/>
      <c r="AB152" s="30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</row>
    <row r="153" spans="1:157" ht="15.75">
      <c r="A153" s="83" t="s">
        <v>103</v>
      </c>
      <c r="B153" s="27" t="s">
        <v>104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85"/>
      <c r="Y153" s="58"/>
      <c r="Z153" s="30"/>
      <c r="AA153" s="30"/>
      <c r="AB153" s="30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</row>
    <row r="154" spans="1:157" ht="15.75">
      <c r="A154" s="84"/>
      <c r="B154" s="27" t="s">
        <v>105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85"/>
      <c r="Y154" s="58"/>
      <c r="Z154" s="30"/>
      <c r="AA154" s="30"/>
      <c r="AB154" s="30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</row>
    <row r="155" spans="1:157" ht="15.75">
      <c r="A155" s="84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85"/>
      <c r="Y155" s="58"/>
      <c r="Z155" s="30"/>
      <c r="AA155" s="30"/>
      <c r="AB155" s="30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</row>
    <row r="156" spans="1:157" ht="15.75">
      <c r="A156" s="221"/>
      <c r="B156" s="65"/>
      <c r="C156" s="63"/>
      <c r="D156" s="151"/>
      <c r="E156" s="99"/>
      <c r="F156" s="86"/>
      <c r="G156" s="63"/>
      <c r="H156" s="12"/>
      <c r="I156" s="12"/>
      <c r="J156" s="12"/>
      <c r="K156" s="12"/>
      <c r="L156" s="12"/>
      <c r="M156" s="12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85"/>
      <c r="Y156" s="58"/>
      <c r="Z156" s="30"/>
      <c r="AA156" s="30"/>
      <c r="AB156" s="30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</row>
    <row r="157" spans="1:157" ht="15.75">
      <c r="A157" s="83" t="s">
        <v>5</v>
      </c>
      <c r="B157" s="65" t="s">
        <v>106</v>
      </c>
      <c r="C157" s="63"/>
      <c r="D157" s="151"/>
      <c r="E157" s="99"/>
      <c r="F157" s="62"/>
      <c r="G157" s="222"/>
      <c r="H157" s="12"/>
      <c r="I157" s="12"/>
      <c r="J157" s="12"/>
      <c r="K157" s="12"/>
      <c r="L157" s="12"/>
      <c r="M157" s="12"/>
      <c r="N157" s="27"/>
      <c r="O157" s="27"/>
      <c r="P157" s="27"/>
      <c r="Q157" s="27"/>
      <c r="R157" s="27"/>
      <c r="S157" s="27"/>
      <c r="T157" s="75" t="s">
        <v>110</v>
      </c>
      <c r="U157" s="27"/>
      <c r="V157" s="27"/>
      <c r="W157" s="27"/>
      <c r="X157" s="85"/>
      <c r="Y157" s="215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</row>
    <row r="158" spans="1:157" ht="16.5" thickBot="1">
      <c r="A158" s="84"/>
      <c r="B158" s="27"/>
      <c r="C158" s="27"/>
      <c r="D158" s="27"/>
      <c r="E158" s="27"/>
      <c r="F158" s="27"/>
      <c r="G158" s="27"/>
      <c r="H158" s="27"/>
      <c r="I158" s="119" t="s">
        <v>20</v>
      </c>
      <c r="J158" s="96"/>
      <c r="K158" s="65"/>
      <c r="L158" s="65"/>
      <c r="M158" s="96"/>
      <c r="N158" s="27"/>
      <c r="O158" s="27"/>
      <c r="P158" s="27"/>
      <c r="Q158" s="27"/>
      <c r="R158" s="27"/>
      <c r="S158" s="217"/>
      <c r="T158" s="119" t="s">
        <v>20</v>
      </c>
      <c r="U158" s="65"/>
      <c r="V158" s="65"/>
      <c r="W158" s="96"/>
      <c r="X158" s="85"/>
      <c r="Y158" s="215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</row>
    <row r="159" spans="1:157" ht="19.5" thickBot="1">
      <c r="A159" s="84"/>
      <c r="B159" s="12"/>
      <c r="C159" s="27"/>
      <c r="D159" s="27" t="s">
        <v>107</v>
      </c>
      <c r="E159" s="27"/>
      <c r="F159" s="27"/>
      <c r="G159" s="229" t="s">
        <v>11</v>
      </c>
      <c r="H159" s="230"/>
      <c r="I159" s="241"/>
      <c r="J159" s="243"/>
      <c r="K159" s="133" t="s">
        <v>64</v>
      </c>
      <c r="L159" s="106"/>
      <c r="M159" s="121" t="str">
        <f>IF(I159&lt;0.01," ",IF(I159=4.6,"Y","N"))</f>
        <v> </v>
      </c>
      <c r="N159" s="27"/>
      <c r="O159" s="27"/>
      <c r="P159" s="27"/>
      <c r="Q159" s="27"/>
      <c r="R159" s="27"/>
      <c r="S159" s="220"/>
      <c r="T159" s="177"/>
      <c r="U159" s="133" t="s">
        <v>64</v>
      </c>
      <c r="V159" s="106"/>
      <c r="W159" s="121" t="str">
        <f>IF(T159&lt;0.01," ",IF(T159=16.28,"Y","N"))</f>
        <v> </v>
      </c>
      <c r="X159" s="85"/>
      <c r="Y159" s="36">
        <f>IF(M159="Y",1,0)</f>
        <v>0</v>
      </c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</row>
    <row r="160" spans="1:157" ht="16.5" thickBot="1">
      <c r="A160" s="84"/>
      <c r="B160" s="12"/>
      <c r="C160" s="27"/>
      <c r="D160" s="27"/>
      <c r="E160" s="27"/>
      <c r="F160" s="27"/>
      <c r="G160" s="27"/>
      <c r="H160" s="27"/>
      <c r="I160" s="119" t="s">
        <v>20</v>
      </c>
      <c r="J160" s="96"/>
      <c r="K160" s="65"/>
      <c r="L160" s="65"/>
      <c r="M160" s="96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85"/>
      <c r="Y160" s="36">
        <f>IF(W159="Y",1,0)</f>
        <v>0</v>
      </c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</row>
    <row r="161" spans="1:157" ht="19.5" thickBot="1">
      <c r="A161" s="84"/>
      <c r="B161" s="12"/>
      <c r="C161" s="27"/>
      <c r="D161" s="27" t="s">
        <v>108</v>
      </c>
      <c r="E161" s="27"/>
      <c r="F161" s="27"/>
      <c r="G161" s="27"/>
      <c r="H161" s="27"/>
      <c r="I161" s="241"/>
      <c r="J161" s="243"/>
      <c r="K161" s="133" t="s">
        <v>64</v>
      </c>
      <c r="L161" s="106"/>
      <c r="M161" s="121" t="str">
        <f>IF(I161&lt;0.01," ",IF(I161=9.56,"Y","N"))</f>
        <v> </v>
      </c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85"/>
      <c r="Y161" s="36">
        <f>IF(M161="Y",1,0)</f>
        <v>0</v>
      </c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</row>
    <row r="162" spans="1:157" ht="16.5" thickBot="1">
      <c r="A162" s="84"/>
      <c r="B162" s="12"/>
      <c r="C162" s="27"/>
      <c r="D162" s="27"/>
      <c r="E162" s="27"/>
      <c r="F162" s="27"/>
      <c r="G162" s="27"/>
      <c r="H162" s="27"/>
      <c r="I162" s="119" t="s">
        <v>20</v>
      </c>
      <c r="J162" s="96"/>
      <c r="K162" s="65"/>
      <c r="L162" s="65"/>
      <c r="M162" s="96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85"/>
      <c r="Y162" s="215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</row>
    <row r="163" spans="1:157" ht="19.5" thickBot="1">
      <c r="A163" s="84"/>
      <c r="B163" s="12"/>
      <c r="C163" s="27"/>
      <c r="D163" s="27" t="s">
        <v>109</v>
      </c>
      <c r="E163" s="27"/>
      <c r="F163" s="27"/>
      <c r="G163" s="27"/>
      <c r="H163" s="27"/>
      <c r="I163" s="241"/>
      <c r="J163" s="243"/>
      <c r="K163" s="133" t="s">
        <v>64</v>
      </c>
      <c r="L163" s="106"/>
      <c r="M163" s="121" t="str">
        <f>IF(I163&lt;0.01," ",IF(I163=2.12,"Y","N"))</f>
        <v> </v>
      </c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85"/>
      <c r="Y163" s="36">
        <f>IF(M163="Y",1,0)</f>
        <v>0</v>
      </c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</row>
    <row r="164" spans="1:157" ht="15.75">
      <c r="A164" s="84"/>
      <c r="B164" s="27" t="s">
        <v>112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85"/>
      <c r="Y164" s="215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</row>
    <row r="165" spans="1:157" ht="18.75">
      <c r="A165" s="84"/>
      <c r="B165" s="27" t="s">
        <v>113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85"/>
      <c r="Y165" s="215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</row>
    <row r="166" spans="1:157" ht="15.75">
      <c r="A166" s="84"/>
      <c r="B166" s="27" t="s">
        <v>114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85"/>
      <c r="Y166" s="215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</row>
    <row r="167" spans="1:157" ht="15.75">
      <c r="A167" s="84"/>
      <c r="B167" s="27" t="s">
        <v>115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85"/>
      <c r="Y167" s="215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</row>
    <row r="168" spans="1:157" ht="15.75">
      <c r="A168" s="221"/>
      <c r="B168" s="65"/>
      <c r="C168" s="63"/>
      <c r="D168" s="151"/>
      <c r="E168" s="99"/>
      <c r="F168" s="86"/>
      <c r="G168" s="63"/>
      <c r="H168" s="12"/>
      <c r="I168" s="12"/>
      <c r="J168" s="12"/>
      <c r="K168" s="12"/>
      <c r="L168" s="12"/>
      <c r="M168" s="12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85"/>
      <c r="Y168" s="215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</row>
    <row r="169" spans="1:157" ht="16.5" thickBot="1">
      <c r="A169" s="83" t="s">
        <v>6</v>
      </c>
      <c r="B169" s="65" t="s">
        <v>117</v>
      </c>
      <c r="C169" s="63"/>
      <c r="D169" s="151"/>
      <c r="E169" s="99"/>
      <c r="F169" s="62"/>
      <c r="G169" s="222"/>
      <c r="H169" s="12"/>
      <c r="I169" s="119" t="s">
        <v>18</v>
      </c>
      <c r="J169" s="96"/>
      <c r="K169" s="65"/>
      <c r="L169" s="65"/>
      <c r="M169" s="96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85"/>
      <c r="Y169" s="215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</row>
    <row r="170" spans="1:157" ht="16.5" thickBot="1">
      <c r="A170" s="84"/>
      <c r="B170" s="65" t="s">
        <v>118</v>
      </c>
      <c r="C170" s="63"/>
      <c r="D170" s="151"/>
      <c r="E170" s="99"/>
      <c r="F170" s="86"/>
      <c r="G170" s="63"/>
      <c r="H170" s="12"/>
      <c r="I170" s="231"/>
      <c r="J170" s="233"/>
      <c r="K170" s="133" t="s">
        <v>4</v>
      </c>
      <c r="L170" s="106"/>
      <c r="M170" s="121" t="str">
        <f>IF(I170&lt;0.01," ",IF(I170=1.5,"Y","N"))</f>
        <v> </v>
      </c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85"/>
      <c r="Y170" s="36">
        <f>IF(M170="Y",1,0)</f>
        <v>0</v>
      </c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</row>
    <row r="171" spans="1:157" ht="15.75">
      <c r="A171" s="74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85"/>
      <c r="Y171" s="215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</row>
    <row r="172" spans="1:157" ht="16.5" thickBot="1">
      <c r="A172" s="83" t="s">
        <v>116</v>
      </c>
      <c r="B172" s="65" t="s">
        <v>119</v>
      </c>
      <c r="C172" s="63"/>
      <c r="D172" s="151"/>
      <c r="E172" s="99"/>
      <c r="F172" s="86"/>
      <c r="G172" s="159"/>
      <c r="H172" s="12"/>
      <c r="I172" s="119" t="s">
        <v>65</v>
      </c>
      <c r="J172" s="96"/>
      <c r="K172" s="65"/>
      <c r="L172" s="65"/>
      <c r="M172" s="96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85"/>
      <c r="Y172" s="3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</row>
    <row r="173" spans="1:157" ht="16.5" thickBot="1">
      <c r="A173" s="84"/>
      <c r="B173" s="27" t="s">
        <v>120</v>
      </c>
      <c r="C173" s="27"/>
      <c r="D173" s="27"/>
      <c r="E173" s="27"/>
      <c r="F173" s="27"/>
      <c r="G173" s="27"/>
      <c r="H173" s="27"/>
      <c r="I173" s="239"/>
      <c r="J173" s="240"/>
      <c r="K173" s="133" t="s">
        <v>121</v>
      </c>
      <c r="L173" s="106"/>
      <c r="M173" s="121" t="str">
        <f>IF(I173&lt;0.01," ",IF(I173=251,"Y","N"))</f>
        <v> </v>
      </c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85"/>
      <c r="Y173" s="36">
        <f>IF(M173="Y",1,0)</f>
        <v>0</v>
      </c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</row>
    <row r="174" spans="1:157" ht="16.5" thickBot="1">
      <c r="A174" s="84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85"/>
      <c r="Y174" s="215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</row>
    <row r="175" spans="1:157" ht="16.5" thickBot="1">
      <c r="A175" s="84"/>
      <c r="B175" s="27"/>
      <c r="C175" s="27"/>
      <c r="D175" s="27" t="s">
        <v>122</v>
      </c>
      <c r="E175" s="27"/>
      <c r="F175" s="27"/>
      <c r="G175" s="27"/>
      <c r="H175" s="27"/>
      <c r="I175" s="227"/>
      <c r="J175" s="27" t="s">
        <v>123</v>
      </c>
      <c r="K175" s="227"/>
      <c r="L175" s="27" t="s">
        <v>121</v>
      </c>
      <c r="M175" s="121" t="str">
        <f>IF(I175&lt;0.01," ",IF(I175=4,IF(K175=11,"Y","N"),"N"))</f>
        <v> </v>
      </c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85"/>
      <c r="Y175" s="36">
        <f>IF(M175="Y",1,0)</f>
        <v>0</v>
      </c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</row>
    <row r="176" spans="1:157" ht="15.75">
      <c r="A176" s="84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85"/>
      <c r="Y176" s="215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</row>
    <row r="177" spans="1:157" ht="15.75">
      <c r="A177" s="83" t="s">
        <v>124</v>
      </c>
      <c r="B177" s="27"/>
      <c r="C177" s="27"/>
      <c r="D177" s="27"/>
      <c r="E177" s="27"/>
      <c r="F177" s="27"/>
      <c r="G177" s="27"/>
      <c r="H177" s="27" t="s">
        <v>125</v>
      </c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85"/>
      <c r="Y177" s="215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</row>
    <row r="178" spans="1:157" ht="15.75">
      <c r="A178" s="84"/>
      <c r="B178" s="27"/>
      <c r="C178" s="27"/>
      <c r="D178" s="27"/>
      <c r="E178" s="27"/>
      <c r="F178" s="27"/>
      <c r="G178" s="27"/>
      <c r="H178" s="27" t="s">
        <v>126</v>
      </c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85"/>
      <c r="Y178" s="215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</row>
    <row r="179" spans="1:157" ht="15.75">
      <c r="A179" s="84"/>
      <c r="B179" s="27"/>
      <c r="C179" s="27"/>
      <c r="D179" s="27"/>
      <c r="E179" s="27"/>
      <c r="F179" s="27"/>
      <c r="G179" s="27"/>
      <c r="H179" s="27" t="s">
        <v>127</v>
      </c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85"/>
      <c r="Y179" s="215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</row>
    <row r="180" spans="1:157" ht="15.75">
      <c r="A180" s="84"/>
      <c r="B180" s="27"/>
      <c r="C180" s="27"/>
      <c r="D180" s="27"/>
      <c r="E180" s="27"/>
      <c r="F180" s="27"/>
      <c r="G180" s="27"/>
      <c r="H180" s="27" t="s">
        <v>128</v>
      </c>
      <c r="I180" s="65"/>
      <c r="J180" s="63"/>
      <c r="K180" s="151"/>
      <c r="L180" s="99"/>
      <c r="M180" s="86"/>
      <c r="N180" s="63"/>
      <c r="O180" s="12"/>
      <c r="P180" s="12"/>
      <c r="Q180" s="12"/>
      <c r="R180" s="12"/>
      <c r="S180" s="12"/>
      <c r="T180" s="12"/>
      <c r="U180" s="27"/>
      <c r="V180" s="27"/>
      <c r="W180" s="27"/>
      <c r="X180" s="85"/>
      <c r="Y180" s="215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</row>
    <row r="181" spans="1:157" ht="16.5" thickBot="1">
      <c r="A181" s="84"/>
      <c r="B181" s="27"/>
      <c r="C181" s="27"/>
      <c r="D181" s="27"/>
      <c r="E181" s="27"/>
      <c r="F181" s="27"/>
      <c r="G181" s="27"/>
      <c r="H181" s="60" t="s">
        <v>5</v>
      </c>
      <c r="I181" s="65" t="s">
        <v>129</v>
      </c>
      <c r="J181" s="63"/>
      <c r="K181" s="151"/>
      <c r="L181" s="99"/>
      <c r="M181" s="62"/>
      <c r="N181" s="222"/>
      <c r="O181" s="12"/>
      <c r="P181" s="238" t="s">
        <v>20</v>
      </c>
      <c r="Q181" s="238"/>
      <c r="R181" s="238"/>
      <c r="S181" s="65"/>
      <c r="T181" s="96"/>
      <c r="U181" s="27"/>
      <c r="V181" s="27"/>
      <c r="W181" s="27"/>
      <c r="X181" s="85"/>
      <c r="Y181" s="215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</row>
    <row r="182" spans="1:157" ht="19.5" thickBot="1">
      <c r="A182" s="84"/>
      <c r="B182" s="27"/>
      <c r="C182" s="27"/>
      <c r="D182" s="27"/>
      <c r="E182" s="27"/>
      <c r="F182" s="27"/>
      <c r="G182" s="27"/>
      <c r="H182" s="86"/>
      <c r="I182" s="65" t="s">
        <v>130</v>
      </c>
      <c r="J182" s="63"/>
      <c r="K182" s="151"/>
      <c r="L182" s="99"/>
      <c r="M182" s="86"/>
      <c r="N182" s="63"/>
      <c r="O182" s="12"/>
      <c r="P182" s="241"/>
      <c r="Q182" s="242"/>
      <c r="R182" s="243"/>
      <c r="S182" s="133" t="s">
        <v>64</v>
      </c>
      <c r="T182" s="121" t="str">
        <f>IF(P182&lt;0.01," ",IF(P182=93.99,"Y","N"))</f>
        <v> </v>
      </c>
      <c r="U182" s="27"/>
      <c r="V182" s="27"/>
      <c r="W182" s="27"/>
      <c r="X182" s="85"/>
      <c r="Y182" s="36">
        <f>IF(T182="Y",1,0)</f>
        <v>0</v>
      </c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</row>
    <row r="183" spans="1:157" ht="16.5" thickBot="1">
      <c r="A183" s="84"/>
      <c r="B183" s="27"/>
      <c r="C183" s="27"/>
      <c r="D183" s="27"/>
      <c r="E183" s="27"/>
      <c r="F183" s="27"/>
      <c r="G183" s="27"/>
      <c r="H183" s="12"/>
      <c r="I183" s="12"/>
      <c r="J183" s="12"/>
      <c r="K183" s="12"/>
      <c r="L183" s="12"/>
      <c r="M183" s="12"/>
      <c r="N183" s="12"/>
      <c r="O183" s="12"/>
      <c r="P183" s="237" t="s">
        <v>18</v>
      </c>
      <c r="Q183" s="237"/>
      <c r="R183" s="237"/>
      <c r="S183" s="65"/>
      <c r="T183" s="96"/>
      <c r="U183" s="27"/>
      <c r="V183" s="27"/>
      <c r="W183" s="27"/>
      <c r="X183" s="85"/>
      <c r="Y183" s="215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</row>
    <row r="184" spans="1:157" ht="19.5" thickBot="1">
      <c r="A184" s="178"/>
      <c r="B184" s="179"/>
      <c r="C184" s="179"/>
      <c r="D184" s="179"/>
      <c r="E184" s="179"/>
      <c r="F184" s="179"/>
      <c r="G184" s="179"/>
      <c r="H184" s="195" t="s">
        <v>6</v>
      </c>
      <c r="I184" s="192" t="s">
        <v>131</v>
      </c>
      <c r="J184" s="182"/>
      <c r="K184" s="196"/>
      <c r="L184" s="197"/>
      <c r="M184" s="188"/>
      <c r="N184" s="198"/>
      <c r="O184" s="79"/>
      <c r="P184" s="244"/>
      <c r="Q184" s="245"/>
      <c r="R184" s="246"/>
      <c r="S184" s="199" t="s">
        <v>16</v>
      </c>
      <c r="T184" s="200" t="str">
        <f>IF(P184&lt;0.01," ",IF(P184=81,"Y","N"))</f>
        <v> </v>
      </c>
      <c r="U184" s="179"/>
      <c r="V184" s="179"/>
      <c r="W184" s="179"/>
      <c r="X184" s="180"/>
      <c r="Y184" s="36">
        <f>IF(T184="Y",1,0)</f>
        <v>0</v>
      </c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</row>
    <row r="185" spans="1:157" ht="16.5" thickTop="1">
      <c r="A185" s="84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85"/>
      <c r="Y185" s="215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</row>
    <row r="186" spans="1:157" ht="15.75">
      <c r="A186" s="84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85"/>
      <c r="Y186" s="215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</row>
    <row r="187" spans="1:157" ht="15.75">
      <c r="A187" s="84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85"/>
      <c r="Y187" s="215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</row>
    <row r="188" spans="1:157" ht="15.75">
      <c r="A188" s="84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85"/>
      <c r="Y188" s="215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</row>
    <row r="189" spans="1:157" ht="15.75">
      <c r="A189" s="83" t="s">
        <v>132</v>
      </c>
      <c r="B189" s="27"/>
      <c r="C189" s="27"/>
      <c r="D189" s="27"/>
      <c r="E189" s="27"/>
      <c r="F189" s="27"/>
      <c r="G189" s="27" t="s">
        <v>133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85"/>
      <c r="Y189" s="215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</row>
    <row r="190" spans="1:157" ht="15.75">
      <c r="A190" s="84"/>
      <c r="B190" s="27"/>
      <c r="C190" s="27"/>
      <c r="D190" s="27"/>
      <c r="E190" s="27"/>
      <c r="F190" s="27"/>
      <c r="G190" s="27" t="s">
        <v>134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85"/>
      <c r="Y190" s="215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</row>
    <row r="191" spans="1:157" ht="15.75">
      <c r="A191" s="84"/>
      <c r="B191" s="27"/>
      <c r="C191" s="27"/>
      <c r="D191" s="27"/>
      <c r="E191" s="27"/>
      <c r="F191" s="27"/>
      <c r="G191" s="27" t="s">
        <v>135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85"/>
      <c r="Y191" s="215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</row>
    <row r="192" spans="1:157" ht="15.75">
      <c r="A192" s="84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85"/>
      <c r="Y192" s="215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</row>
    <row r="193" spans="1:157" ht="16.5" thickBot="1">
      <c r="A193" s="84"/>
      <c r="B193" s="27"/>
      <c r="C193" s="27"/>
      <c r="D193" s="27"/>
      <c r="E193" s="27"/>
      <c r="F193" s="27"/>
      <c r="G193" s="229" t="s">
        <v>11</v>
      </c>
      <c r="H193" s="229"/>
      <c r="I193" s="27"/>
      <c r="J193" s="27"/>
      <c r="K193" s="27"/>
      <c r="L193" s="27"/>
      <c r="M193" s="27"/>
      <c r="N193" s="27"/>
      <c r="O193" s="27"/>
      <c r="P193" s="238" t="s">
        <v>18</v>
      </c>
      <c r="Q193" s="238"/>
      <c r="R193" s="238"/>
      <c r="S193" s="65"/>
      <c r="T193" s="96"/>
      <c r="U193" s="27"/>
      <c r="V193" s="27"/>
      <c r="W193" s="27"/>
      <c r="X193" s="85"/>
      <c r="Y193" s="215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</row>
    <row r="194" spans="1:157" ht="19.5" thickBot="1">
      <c r="A194" s="84"/>
      <c r="B194" s="27"/>
      <c r="C194" s="27"/>
      <c r="D194" s="27"/>
      <c r="E194" s="27"/>
      <c r="F194" s="27"/>
      <c r="G194" s="27"/>
      <c r="H194" s="27"/>
      <c r="I194" s="217"/>
      <c r="J194" s="27"/>
      <c r="K194" s="27"/>
      <c r="L194" s="27" t="s">
        <v>136</v>
      </c>
      <c r="M194" s="27"/>
      <c r="N194" s="27"/>
      <c r="O194" s="27"/>
      <c r="P194" s="231"/>
      <c r="Q194" s="232"/>
      <c r="R194" s="233"/>
      <c r="S194" s="133" t="s">
        <v>64</v>
      </c>
      <c r="T194" s="121" t="str">
        <f>IF(P194&lt;0.01," ",IF(P194=628.3,"Y","N"))</f>
        <v> </v>
      </c>
      <c r="U194" s="27"/>
      <c r="V194" s="27"/>
      <c r="W194" s="27"/>
      <c r="X194" s="85"/>
      <c r="Y194" s="36">
        <f>IF(T194="Y",1,0)</f>
        <v>0</v>
      </c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</row>
    <row r="195" spans="1:157" ht="16.5" thickBot="1">
      <c r="A195" s="84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37" t="s">
        <v>44</v>
      </c>
      <c r="Q195" s="237"/>
      <c r="R195" s="237"/>
      <c r="S195" s="65"/>
      <c r="T195" s="96"/>
      <c r="U195" s="27"/>
      <c r="V195" s="27"/>
      <c r="W195" s="27"/>
      <c r="X195" s="85"/>
      <c r="Y195" s="215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</row>
    <row r="196" spans="1:157" ht="16.5" thickBot="1">
      <c r="A196" s="84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34"/>
      <c r="Q196" s="235"/>
      <c r="R196" s="236"/>
      <c r="S196" s="133" t="s">
        <v>4</v>
      </c>
      <c r="T196" s="121" t="str">
        <f>IF(P196&lt;0.01," ",IF(P196=0.196,"Y","N"))</f>
        <v> </v>
      </c>
      <c r="U196" s="27"/>
      <c r="V196" s="27"/>
      <c r="W196" s="27"/>
      <c r="X196" s="85"/>
      <c r="Y196" s="36">
        <f>IF(T196="Y",1,0)</f>
        <v>0</v>
      </c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</row>
    <row r="197" spans="1:157" ht="15.75">
      <c r="A197" s="84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85"/>
      <c r="Y197" s="215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</row>
    <row r="198" spans="1:157" ht="15.75">
      <c r="A198" s="84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85"/>
      <c r="Y198" s="215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</row>
    <row r="199" spans="1:157" ht="15.75">
      <c r="A199" s="84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85"/>
      <c r="Y199" s="215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</row>
    <row r="200" spans="1:157" ht="16.5" thickBot="1">
      <c r="A200" s="178"/>
      <c r="B200" s="179"/>
      <c r="C200" s="179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80"/>
      <c r="Y200" s="215">
        <f>SUM(Y43:Y199)</f>
        <v>0</v>
      </c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</row>
    <row r="201" spans="1:157" ht="16.5" thickTop="1">
      <c r="A201" s="86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</row>
    <row r="202" spans="1:157" ht="15.75">
      <c r="A202" s="86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</row>
    <row r="203" spans="1:157" ht="15.75">
      <c r="A203" s="86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</row>
    <row r="204" spans="1:157" ht="15.75">
      <c r="A204" s="86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</row>
    <row r="205" spans="1:157" ht="15.75">
      <c r="A205" s="86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</row>
    <row r="206" spans="1:157" ht="15.75">
      <c r="A206" s="86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</row>
    <row r="207" spans="1:157" ht="15.75">
      <c r="A207" s="86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</row>
    <row r="208" spans="1:157" ht="15.75">
      <c r="A208" s="8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</row>
    <row r="209" spans="1:157" ht="15.75">
      <c r="A209" s="86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</row>
    <row r="210" spans="1:157" ht="15.75">
      <c r="A210" s="8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</row>
    <row r="211" spans="1:157" ht="15.75">
      <c r="A211" s="8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</row>
    <row r="212" spans="1:157" ht="15.75">
      <c r="A212" s="86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</row>
    <row r="213" spans="1:157" ht="15.75">
      <c r="A213" s="86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</row>
    <row r="214" spans="1:157" ht="15.75">
      <c r="A214" s="86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</row>
    <row r="215" spans="1:157" ht="15.75">
      <c r="A215" s="86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</row>
    <row r="216" spans="1:157" ht="15.75">
      <c r="A216" s="86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</row>
    <row r="217" spans="1:157" ht="15.75">
      <c r="A217" s="86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</row>
    <row r="218" spans="1:157" ht="15.75">
      <c r="A218" s="86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</row>
    <row r="219" spans="1:157" ht="15.75">
      <c r="A219" s="86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</row>
    <row r="220" spans="1:157" ht="15.75">
      <c r="A220" s="86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</row>
    <row r="221" spans="1:157" ht="15.75">
      <c r="A221" s="86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</row>
    <row r="222" spans="1:157" ht="15.75">
      <c r="A222" s="86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</row>
    <row r="223" spans="1:157" ht="15.75">
      <c r="A223" s="86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</row>
    <row r="224" spans="1:157" ht="15.75">
      <c r="A224" s="86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</row>
    <row r="225" spans="1:157" ht="15.75">
      <c r="A225" s="86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</row>
    <row r="226" spans="1:157" ht="15.75">
      <c r="A226" s="86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</row>
    <row r="227" spans="1:157" ht="15.75">
      <c r="A227" s="86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</row>
    <row r="228" spans="1:157" ht="15.75">
      <c r="A228" s="86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</row>
    <row r="229" spans="1:157" ht="15.75">
      <c r="A229" s="86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</row>
    <row r="230" spans="1:157" ht="15.75">
      <c r="A230" s="86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</row>
    <row r="231" spans="1:157" ht="15.75">
      <c r="A231" s="86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</row>
    <row r="232" spans="1:157" ht="15.75">
      <c r="A232" s="86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</row>
    <row r="233" spans="1:157" ht="15.75">
      <c r="A233" s="86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</row>
    <row r="234" spans="1:157" ht="15.75">
      <c r="A234" s="86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</row>
    <row r="235" spans="1:157" ht="15.75">
      <c r="A235" s="86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</row>
    <row r="236" spans="1:157" ht="15.75">
      <c r="A236" s="86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</row>
    <row r="237" spans="1:157" ht="15.75">
      <c r="A237" s="86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</row>
    <row r="238" spans="1:157" ht="15.75">
      <c r="A238" s="86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</row>
    <row r="239" spans="1:157" ht="15.75">
      <c r="A239" s="86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</row>
    <row r="240" spans="1:157" ht="15.75">
      <c r="A240" s="86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</row>
    <row r="241" spans="1:157" ht="15.75">
      <c r="A241" s="86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</row>
    <row r="242" spans="1:157" ht="15.75">
      <c r="A242" s="86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</row>
    <row r="243" spans="1:157" ht="15.75">
      <c r="A243" s="86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</row>
    <row r="244" spans="1:157" ht="15.75">
      <c r="A244" s="86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</row>
    <row r="245" spans="1:157" ht="15.75">
      <c r="A245" s="86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</row>
    <row r="246" spans="1:157" ht="15.75">
      <c r="A246" s="86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</row>
    <row r="247" spans="1:157" ht="15.75">
      <c r="A247" s="86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</row>
    <row r="248" spans="1:157" ht="15.75">
      <c r="A248" s="86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</row>
    <row r="249" spans="1:157" ht="15.75">
      <c r="A249" s="86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</row>
    <row r="250" spans="1:157" ht="15.75">
      <c r="A250" s="86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</row>
    <row r="251" spans="1:157" ht="15.75">
      <c r="A251" s="86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</row>
    <row r="252" spans="1:157" ht="15.75">
      <c r="A252" s="86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</row>
    <row r="253" spans="1:157" ht="15.75">
      <c r="A253" s="86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</row>
    <row r="254" spans="1:157" ht="15.75">
      <c r="A254" s="86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</row>
    <row r="255" spans="1:157" ht="15.75">
      <c r="A255" s="86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</row>
    <row r="256" spans="1:157" ht="15.75">
      <c r="A256" s="86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</row>
    <row r="257" spans="1:157" ht="15.75">
      <c r="A257" s="86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</row>
    <row r="258" spans="1:157" ht="15.75">
      <c r="A258" s="86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</row>
    <row r="259" spans="1:157" ht="15.75">
      <c r="A259" s="86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</row>
    <row r="260" spans="1:157" ht="15.75">
      <c r="A260" s="86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</row>
    <row r="261" spans="1:157" ht="15.75">
      <c r="A261" s="86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</row>
    <row r="262" spans="1:157" ht="15.75">
      <c r="A262" s="86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</row>
    <row r="263" spans="1:157" ht="15.75">
      <c r="A263" s="86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</row>
    <row r="264" spans="1:157" ht="15.75">
      <c r="A264" s="86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</row>
    <row r="265" spans="1:157" ht="15.75">
      <c r="A265" s="86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</row>
    <row r="266" spans="1:157" ht="15.75">
      <c r="A266" s="86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</row>
    <row r="267" spans="1:157" ht="15.75">
      <c r="A267" s="86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</row>
    <row r="268" spans="1:157" ht="15.75">
      <c r="A268" s="86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</row>
    <row r="269" spans="1:157" ht="15.75">
      <c r="A269" s="86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</row>
    <row r="270" spans="1:157" ht="15.75">
      <c r="A270" s="86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</row>
    <row r="271" spans="1:157" ht="15.75">
      <c r="A271" s="86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</row>
    <row r="272" spans="1:157" ht="15.75">
      <c r="A272" s="86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</row>
    <row r="273" spans="1:157" ht="15.75">
      <c r="A273" s="86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</row>
    <row r="274" spans="1:157" ht="15.75">
      <c r="A274" s="86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</row>
    <row r="275" spans="1:157" ht="15.75">
      <c r="A275" s="86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</row>
    <row r="276" spans="1:157" ht="15.75">
      <c r="A276" s="86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</row>
    <row r="277" spans="1:157" ht="15.75">
      <c r="A277" s="86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</row>
    <row r="278" spans="1:157" ht="15.75">
      <c r="A278" s="86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</row>
    <row r="279" spans="1:157" ht="15.75">
      <c r="A279" s="86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</row>
    <row r="280" spans="1:157" ht="15.75">
      <c r="A280" s="86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</row>
    <row r="281" spans="1:157" ht="15.75">
      <c r="A281" s="86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</row>
    <row r="282" spans="1:157" ht="15.75">
      <c r="A282" s="86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</row>
    <row r="283" spans="1:157" ht="15.75">
      <c r="A283" s="86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</row>
    <row r="284" spans="1:157" ht="15.75">
      <c r="A284" s="86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</row>
    <row r="285" spans="1:157" ht="15.75">
      <c r="A285" s="86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</row>
    <row r="286" spans="1:157" ht="15.75">
      <c r="A286" s="86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</row>
    <row r="287" spans="1:157" ht="15.75">
      <c r="A287" s="86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</row>
    <row r="288" spans="1:157" ht="15.75">
      <c r="A288" s="86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</row>
    <row r="289" spans="1:157" ht="15.75">
      <c r="A289" s="86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</row>
    <row r="290" spans="1:157" ht="15.75">
      <c r="A290" s="86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</row>
    <row r="291" spans="1:157" ht="15.75">
      <c r="A291" s="86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</row>
    <row r="292" spans="1:157" ht="15.75">
      <c r="A292" s="86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</row>
    <row r="293" spans="1:157" ht="15.75">
      <c r="A293" s="86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</row>
    <row r="294" spans="1:157" ht="15.75">
      <c r="A294" s="86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</row>
    <row r="295" spans="1:157" ht="15.75">
      <c r="A295" s="86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</row>
    <row r="296" spans="1:157" ht="15.75">
      <c r="A296" s="86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</row>
    <row r="297" spans="1:157" ht="15.75">
      <c r="A297" s="86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</row>
    <row r="298" spans="1:157" ht="15.75">
      <c r="A298" s="86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</row>
    <row r="299" spans="1:157" ht="15.75">
      <c r="A299" s="86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</row>
    <row r="300" spans="1:157" ht="15.75">
      <c r="A300" s="86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</row>
    <row r="301" spans="1:157" ht="15.75">
      <c r="A301" s="86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</row>
    <row r="302" spans="1:157" ht="15.75">
      <c r="A302" s="86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</row>
    <row r="303" spans="1:157" ht="15.75">
      <c r="A303" s="86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</row>
    <row r="304" spans="1:157" ht="15.75">
      <c r="A304" s="86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</row>
    <row r="305" spans="1:157" ht="15.75">
      <c r="A305" s="86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</row>
    <row r="306" spans="1:157" ht="15.75">
      <c r="A306" s="86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</row>
    <row r="307" spans="1:157" ht="15.75">
      <c r="A307" s="86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</row>
    <row r="308" spans="1:157" ht="15.75">
      <c r="A308" s="86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</row>
    <row r="309" spans="1:157" ht="15.75">
      <c r="A309" s="86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</row>
    <row r="310" spans="1:157" ht="15.75">
      <c r="A310" s="86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</row>
    <row r="311" spans="1:157" ht="15.75">
      <c r="A311" s="86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</row>
    <row r="312" spans="1:157" ht="15.75">
      <c r="A312" s="86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</row>
    <row r="313" spans="1:157" ht="15.75">
      <c r="A313" s="86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</row>
    <row r="314" spans="1:157" ht="15.75">
      <c r="A314" s="86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</row>
    <row r="315" spans="1:157" ht="15.75">
      <c r="A315" s="86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</row>
    <row r="316" spans="1:157" ht="15.75">
      <c r="A316" s="86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</row>
    <row r="317" spans="1:157" ht="15.75">
      <c r="A317" s="86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</row>
    <row r="318" spans="1:157" ht="15.75">
      <c r="A318" s="86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</row>
    <row r="319" spans="1:157" ht="15.75">
      <c r="A319" s="86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</row>
    <row r="320" spans="1:157" ht="15.75">
      <c r="A320" s="86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</row>
    <row r="321" spans="1:157" ht="15.75">
      <c r="A321" s="86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</row>
    <row r="322" spans="1:157" ht="15.75">
      <c r="A322" s="86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</row>
    <row r="323" spans="1:157" ht="15.75">
      <c r="A323" s="86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</row>
    <row r="324" spans="1:157" ht="15.75">
      <c r="A324" s="86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</row>
    <row r="325" spans="1:157" ht="15.75">
      <c r="A325" s="86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</row>
    <row r="326" spans="1:157" ht="15.75">
      <c r="A326" s="86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</row>
    <row r="327" spans="1:157" ht="15.75">
      <c r="A327" s="86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</row>
    <row r="328" spans="1:157" ht="15.75">
      <c r="A328" s="86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</row>
    <row r="329" spans="1:157" ht="15.75">
      <c r="A329" s="86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</row>
    <row r="330" spans="1:157" ht="15.75">
      <c r="A330" s="86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</row>
    <row r="331" spans="1:157" ht="15.75">
      <c r="A331" s="86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</row>
    <row r="332" spans="1:157" ht="15.75">
      <c r="A332" s="86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</row>
    <row r="333" spans="1:157" ht="15.75">
      <c r="A333" s="86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</row>
    <row r="334" spans="1:157" ht="15.75">
      <c r="A334" s="86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</row>
    <row r="335" spans="1:157" ht="15.75">
      <c r="A335" s="86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</row>
    <row r="336" spans="1:157" ht="15.75">
      <c r="A336" s="86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</row>
    <row r="337" spans="1:157" ht="15.75">
      <c r="A337" s="86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</row>
    <row r="338" spans="1:157" ht="15.75">
      <c r="A338" s="86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</row>
    <row r="339" spans="1:157" ht="15.75">
      <c r="A339" s="86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</row>
    <row r="340" spans="1:157" ht="15.75">
      <c r="A340" s="86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</row>
    <row r="341" spans="1:157" ht="15.75">
      <c r="A341" s="86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</row>
    <row r="342" spans="1:157" ht="15.75">
      <c r="A342" s="86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</row>
    <row r="343" spans="1:157" ht="15.75">
      <c r="A343" s="86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</row>
    <row r="344" spans="1:157" ht="15.75">
      <c r="A344" s="86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</row>
    <row r="345" spans="1:157" ht="15.75">
      <c r="A345" s="86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</row>
    <row r="346" spans="1:157" ht="15.75">
      <c r="A346" s="86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</row>
    <row r="347" spans="1:157" ht="15.75">
      <c r="A347" s="86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</row>
    <row r="348" spans="1:157" ht="15.75">
      <c r="A348" s="86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</row>
    <row r="349" spans="1:157" ht="15.75">
      <c r="A349" s="86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</row>
    <row r="350" spans="1:157" ht="15.75">
      <c r="A350" s="86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</row>
    <row r="351" spans="1:157" ht="15.75">
      <c r="A351" s="86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</row>
    <row r="352" spans="1:157" ht="15.75">
      <c r="A352" s="86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</row>
    <row r="353" spans="1:157" ht="15.75">
      <c r="A353" s="86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</row>
    <row r="354" spans="1:157" ht="15.75">
      <c r="A354" s="86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</row>
    <row r="355" spans="1:157" ht="15.75">
      <c r="A355" s="86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</row>
    <row r="356" spans="1:157" ht="15.75">
      <c r="A356" s="86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</row>
    <row r="357" spans="1:157" ht="15.75">
      <c r="A357" s="86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</row>
    <row r="358" spans="1:157" ht="15.75">
      <c r="A358" s="86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</row>
    <row r="359" spans="1:157" ht="15.75">
      <c r="A359" s="86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</row>
    <row r="360" spans="1:157" ht="15.75">
      <c r="A360" s="86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</row>
    <row r="361" spans="1:157" ht="15.75">
      <c r="A361" s="86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</row>
    <row r="362" spans="1:157" ht="15.75">
      <c r="A362" s="86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</row>
    <row r="363" spans="1:157" ht="15.75">
      <c r="A363" s="86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</row>
    <row r="364" spans="1:157" ht="15.75">
      <c r="A364" s="86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</row>
    <row r="365" spans="1:157" ht="15.75">
      <c r="A365" s="86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</row>
    <row r="366" spans="1:157" ht="15.75">
      <c r="A366" s="86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</row>
    <row r="367" spans="1:157" ht="15.75">
      <c r="A367" s="86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</row>
    <row r="368" spans="1:157" ht="15.75">
      <c r="A368" s="86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</row>
    <row r="369" spans="1:157" ht="15.75">
      <c r="A369" s="86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</row>
    <row r="370" spans="1:157" ht="15.75">
      <c r="A370" s="86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</row>
    <row r="371" spans="1:157" ht="15.75">
      <c r="A371" s="86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</row>
    <row r="372" spans="1:157" ht="15.75">
      <c r="A372" s="86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</row>
    <row r="373" spans="1:157" ht="15.75">
      <c r="A373" s="86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</row>
    <row r="374" spans="1:157" ht="15.75">
      <c r="A374" s="86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</row>
    <row r="375" spans="1:157" ht="15.75">
      <c r="A375" s="86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</row>
    <row r="376" spans="1:157" ht="15.75">
      <c r="A376" s="86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</row>
    <row r="377" spans="1:157" ht="15.75">
      <c r="A377" s="86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</row>
    <row r="378" spans="1:157" ht="15.75">
      <c r="A378" s="86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</row>
    <row r="379" spans="1:157" ht="15.75">
      <c r="A379" s="86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6"/>
      <c r="EM379" s="16"/>
      <c r="EN379" s="16"/>
      <c r="EO379" s="16"/>
      <c r="EP379" s="16"/>
      <c r="EQ379" s="16"/>
      <c r="ER379" s="16"/>
      <c r="ES379" s="16"/>
      <c r="ET379" s="16"/>
      <c r="EU379" s="16"/>
      <c r="EV379" s="16"/>
      <c r="EW379" s="16"/>
      <c r="EX379" s="16"/>
      <c r="EY379" s="16"/>
      <c r="EZ379" s="16"/>
      <c r="FA379" s="16"/>
    </row>
    <row r="380" spans="1:157" ht="15.75">
      <c r="A380" s="86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  <c r="EZ380" s="16"/>
      <c r="FA380" s="16"/>
    </row>
    <row r="381" spans="1:157" ht="15.75">
      <c r="A381" s="86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</row>
    <row r="382" spans="1:157" ht="15.75">
      <c r="A382" s="86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  <c r="EC382" s="16"/>
      <c r="ED382" s="16"/>
      <c r="EE382" s="16"/>
      <c r="EF382" s="16"/>
      <c r="EG382" s="16"/>
      <c r="EH382" s="16"/>
      <c r="EI382" s="16"/>
      <c r="EJ382" s="16"/>
      <c r="EK382" s="16"/>
      <c r="EL382" s="16"/>
      <c r="EM382" s="16"/>
      <c r="EN382" s="16"/>
      <c r="EO382" s="16"/>
      <c r="EP382" s="16"/>
      <c r="EQ382" s="16"/>
      <c r="ER382" s="16"/>
      <c r="ES382" s="16"/>
      <c r="ET382" s="16"/>
      <c r="EU382" s="16"/>
      <c r="EV382" s="16"/>
      <c r="EW382" s="16"/>
      <c r="EX382" s="16"/>
      <c r="EY382" s="16"/>
      <c r="EZ382" s="16"/>
      <c r="FA382" s="16"/>
    </row>
    <row r="383" spans="1:157" ht="15.75">
      <c r="A383" s="86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  <c r="EG383" s="16"/>
      <c r="EH383" s="16"/>
      <c r="EI383" s="16"/>
      <c r="EJ383" s="16"/>
      <c r="EK383" s="16"/>
      <c r="EL383" s="16"/>
      <c r="EM383" s="16"/>
      <c r="EN383" s="16"/>
      <c r="EO383" s="16"/>
      <c r="EP383" s="16"/>
      <c r="EQ383" s="16"/>
      <c r="ER383" s="16"/>
      <c r="ES383" s="16"/>
      <c r="ET383" s="16"/>
      <c r="EU383" s="16"/>
      <c r="EV383" s="16"/>
      <c r="EW383" s="16"/>
      <c r="EX383" s="16"/>
      <c r="EY383" s="16"/>
      <c r="EZ383" s="16"/>
      <c r="FA383" s="16"/>
    </row>
    <row r="384" spans="1:157" ht="15.75">
      <c r="A384" s="86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  <c r="EC384" s="16"/>
      <c r="ED384" s="16"/>
      <c r="EE384" s="16"/>
      <c r="EF384" s="16"/>
      <c r="EG384" s="16"/>
      <c r="EH384" s="16"/>
      <c r="EI384" s="16"/>
      <c r="EJ384" s="16"/>
      <c r="EK384" s="16"/>
      <c r="EL384" s="16"/>
      <c r="EM384" s="16"/>
      <c r="EN384" s="16"/>
      <c r="EO384" s="16"/>
      <c r="EP384" s="16"/>
      <c r="EQ384" s="16"/>
      <c r="ER384" s="16"/>
      <c r="ES384" s="16"/>
      <c r="ET384" s="16"/>
      <c r="EU384" s="16"/>
      <c r="EV384" s="16"/>
      <c r="EW384" s="16"/>
      <c r="EX384" s="16"/>
      <c r="EY384" s="16"/>
      <c r="EZ384" s="16"/>
      <c r="FA384" s="16"/>
    </row>
    <row r="385" spans="1:157" ht="15.75">
      <c r="A385" s="86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  <c r="EC385" s="16"/>
      <c r="ED385" s="16"/>
      <c r="EE385" s="16"/>
      <c r="EF385" s="16"/>
      <c r="EG385" s="16"/>
      <c r="EH385" s="16"/>
      <c r="EI385" s="16"/>
      <c r="EJ385" s="16"/>
      <c r="EK385" s="16"/>
      <c r="EL385" s="16"/>
      <c r="EM385" s="16"/>
      <c r="EN385" s="16"/>
      <c r="EO385" s="16"/>
      <c r="EP385" s="16"/>
      <c r="EQ385" s="16"/>
      <c r="ER385" s="16"/>
      <c r="ES385" s="16"/>
      <c r="ET385" s="16"/>
      <c r="EU385" s="16"/>
      <c r="EV385" s="16"/>
      <c r="EW385" s="16"/>
      <c r="EX385" s="16"/>
      <c r="EY385" s="16"/>
      <c r="EZ385" s="16"/>
      <c r="FA385" s="16"/>
    </row>
    <row r="386" spans="1:157" ht="15.75">
      <c r="A386" s="86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  <c r="EC386" s="16"/>
      <c r="ED386" s="16"/>
      <c r="EE386" s="16"/>
      <c r="EF386" s="16"/>
      <c r="EG386" s="16"/>
      <c r="EH386" s="16"/>
      <c r="EI386" s="16"/>
      <c r="EJ386" s="16"/>
      <c r="EK386" s="16"/>
      <c r="EL386" s="16"/>
      <c r="EM386" s="16"/>
      <c r="EN386" s="16"/>
      <c r="EO386" s="16"/>
      <c r="EP386" s="16"/>
      <c r="EQ386" s="16"/>
      <c r="ER386" s="16"/>
      <c r="ES386" s="16"/>
      <c r="ET386" s="16"/>
      <c r="EU386" s="16"/>
      <c r="EV386" s="16"/>
      <c r="EW386" s="16"/>
      <c r="EX386" s="16"/>
      <c r="EY386" s="16"/>
      <c r="EZ386" s="16"/>
      <c r="FA386" s="16"/>
    </row>
    <row r="387" spans="1:157" ht="15.75">
      <c r="A387" s="86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  <c r="EC387" s="16"/>
      <c r="ED387" s="16"/>
      <c r="EE387" s="16"/>
      <c r="EF387" s="16"/>
      <c r="EG387" s="16"/>
      <c r="EH387" s="16"/>
      <c r="EI387" s="16"/>
      <c r="EJ387" s="16"/>
      <c r="EK387" s="16"/>
      <c r="EL387" s="16"/>
      <c r="EM387" s="16"/>
      <c r="EN387" s="16"/>
      <c r="EO387" s="16"/>
      <c r="EP387" s="16"/>
      <c r="EQ387" s="16"/>
      <c r="ER387" s="16"/>
      <c r="ES387" s="16"/>
      <c r="ET387" s="16"/>
      <c r="EU387" s="16"/>
      <c r="EV387" s="16"/>
      <c r="EW387" s="16"/>
      <c r="EX387" s="16"/>
      <c r="EY387" s="16"/>
      <c r="EZ387" s="16"/>
      <c r="FA387" s="16"/>
    </row>
    <row r="388" spans="1:157" ht="15.75">
      <c r="A388" s="86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</row>
    <row r="389" spans="1:157" ht="15.75">
      <c r="A389" s="86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</row>
    <row r="390" spans="1:157" ht="15.75">
      <c r="A390" s="86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6"/>
      <c r="EM390" s="16"/>
      <c r="EN390" s="16"/>
      <c r="EO390" s="16"/>
      <c r="EP390" s="16"/>
      <c r="EQ390" s="16"/>
      <c r="ER390" s="16"/>
      <c r="ES390" s="16"/>
      <c r="ET390" s="16"/>
      <c r="EU390" s="16"/>
      <c r="EV390" s="16"/>
      <c r="EW390" s="16"/>
      <c r="EX390" s="16"/>
      <c r="EY390" s="16"/>
      <c r="EZ390" s="16"/>
      <c r="FA390" s="16"/>
    </row>
    <row r="391" spans="1:157" ht="15.75">
      <c r="A391" s="86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  <c r="EZ391" s="16"/>
      <c r="FA391" s="16"/>
    </row>
    <row r="392" spans="1:157" ht="15.75">
      <c r="A392" s="86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</row>
    <row r="393" spans="1:157" ht="15.75">
      <c r="A393" s="86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  <c r="EG393" s="16"/>
      <c r="EH393" s="16"/>
      <c r="EI393" s="16"/>
      <c r="EJ393" s="16"/>
      <c r="EK393" s="16"/>
      <c r="EL393" s="16"/>
      <c r="EM393" s="16"/>
      <c r="EN393" s="16"/>
      <c r="EO393" s="16"/>
      <c r="EP393" s="16"/>
      <c r="EQ393" s="16"/>
      <c r="ER393" s="16"/>
      <c r="ES393" s="16"/>
      <c r="ET393" s="16"/>
      <c r="EU393" s="16"/>
      <c r="EV393" s="16"/>
      <c r="EW393" s="16"/>
      <c r="EX393" s="16"/>
      <c r="EY393" s="16"/>
      <c r="EZ393" s="16"/>
      <c r="FA393" s="16"/>
    </row>
    <row r="394" spans="1:157" ht="15.75">
      <c r="A394" s="86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</row>
    <row r="395" spans="1:157" ht="15.75">
      <c r="A395" s="86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</row>
    <row r="396" spans="1:157" ht="15.75">
      <c r="A396" s="86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  <c r="EO396" s="16"/>
      <c r="EP396" s="16"/>
      <c r="EQ396" s="16"/>
      <c r="ER396" s="16"/>
      <c r="ES396" s="16"/>
      <c r="ET396" s="16"/>
      <c r="EU396" s="16"/>
      <c r="EV396" s="16"/>
      <c r="EW396" s="16"/>
      <c r="EX396" s="16"/>
      <c r="EY396" s="16"/>
      <c r="EZ396" s="16"/>
      <c r="FA396" s="16"/>
    </row>
    <row r="397" spans="1:157" ht="15.75">
      <c r="A397" s="86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  <c r="EC397" s="16"/>
      <c r="ED397" s="16"/>
      <c r="EE397" s="16"/>
      <c r="EF397" s="16"/>
      <c r="EG397" s="16"/>
      <c r="EH397" s="16"/>
      <c r="EI397" s="16"/>
      <c r="EJ397" s="16"/>
      <c r="EK397" s="16"/>
      <c r="EL397" s="16"/>
      <c r="EM397" s="16"/>
      <c r="EN397" s="16"/>
      <c r="EO397" s="16"/>
      <c r="EP397" s="16"/>
      <c r="EQ397" s="16"/>
      <c r="ER397" s="16"/>
      <c r="ES397" s="16"/>
      <c r="ET397" s="16"/>
      <c r="EU397" s="16"/>
      <c r="EV397" s="16"/>
      <c r="EW397" s="16"/>
      <c r="EX397" s="16"/>
      <c r="EY397" s="16"/>
      <c r="EZ397" s="16"/>
      <c r="FA397" s="16"/>
    </row>
    <row r="398" spans="1:157" ht="15.75">
      <c r="A398" s="86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  <c r="EC398" s="16"/>
      <c r="ED398" s="16"/>
      <c r="EE398" s="16"/>
      <c r="EF398" s="16"/>
      <c r="EG398" s="16"/>
      <c r="EH398" s="16"/>
      <c r="EI398" s="16"/>
      <c r="EJ398" s="16"/>
      <c r="EK398" s="16"/>
      <c r="EL398" s="16"/>
      <c r="EM398" s="16"/>
      <c r="EN398" s="16"/>
      <c r="EO398" s="16"/>
      <c r="EP398" s="16"/>
      <c r="EQ398" s="16"/>
      <c r="ER398" s="16"/>
      <c r="ES398" s="16"/>
      <c r="ET398" s="16"/>
      <c r="EU398" s="16"/>
      <c r="EV398" s="16"/>
      <c r="EW398" s="16"/>
      <c r="EX398" s="16"/>
      <c r="EY398" s="16"/>
      <c r="EZ398" s="16"/>
      <c r="FA398" s="16"/>
    </row>
    <row r="399" spans="1:157" ht="15.75">
      <c r="A399" s="86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  <c r="EG399" s="16"/>
      <c r="EH399" s="16"/>
      <c r="EI399" s="16"/>
      <c r="EJ399" s="16"/>
      <c r="EK399" s="16"/>
      <c r="EL399" s="16"/>
      <c r="EM399" s="16"/>
      <c r="EN399" s="16"/>
      <c r="EO399" s="16"/>
      <c r="EP399" s="16"/>
      <c r="EQ399" s="16"/>
      <c r="ER399" s="16"/>
      <c r="ES399" s="16"/>
      <c r="ET399" s="16"/>
      <c r="EU399" s="16"/>
      <c r="EV399" s="16"/>
      <c r="EW399" s="16"/>
      <c r="EX399" s="16"/>
      <c r="EY399" s="16"/>
      <c r="EZ399" s="16"/>
      <c r="FA399" s="16"/>
    </row>
    <row r="400" spans="1:157" ht="15.75">
      <c r="A400" s="86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6"/>
      <c r="EM400" s="16"/>
      <c r="EN400" s="16"/>
      <c r="EO400" s="16"/>
      <c r="EP400" s="16"/>
      <c r="EQ400" s="16"/>
      <c r="ER400" s="16"/>
      <c r="ES400" s="16"/>
      <c r="ET400" s="16"/>
      <c r="EU400" s="16"/>
      <c r="EV400" s="16"/>
      <c r="EW400" s="16"/>
      <c r="EX400" s="16"/>
      <c r="EY400" s="16"/>
      <c r="EZ400" s="16"/>
      <c r="FA400" s="16"/>
    </row>
    <row r="401" spans="1:157" ht="15.75">
      <c r="A401" s="86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  <c r="DZ401" s="16"/>
      <c r="EA401" s="16"/>
      <c r="EB401" s="16"/>
      <c r="EC401" s="16"/>
      <c r="ED401" s="16"/>
      <c r="EE401" s="16"/>
      <c r="EF401" s="16"/>
      <c r="EG401" s="16"/>
      <c r="EH401" s="16"/>
      <c r="EI401" s="16"/>
      <c r="EJ401" s="16"/>
      <c r="EK401" s="16"/>
      <c r="EL401" s="16"/>
      <c r="EM401" s="16"/>
      <c r="EN401" s="16"/>
      <c r="EO401" s="16"/>
      <c r="EP401" s="16"/>
      <c r="EQ401" s="16"/>
      <c r="ER401" s="16"/>
      <c r="ES401" s="16"/>
      <c r="ET401" s="16"/>
      <c r="EU401" s="16"/>
      <c r="EV401" s="16"/>
      <c r="EW401" s="16"/>
      <c r="EX401" s="16"/>
      <c r="EY401" s="16"/>
      <c r="EZ401" s="16"/>
      <c r="FA401" s="16"/>
    </row>
    <row r="402" spans="1:157" ht="15.75">
      <c r="A402" s="86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  <c r="DZ402" s="16"/>
      <c r="EA402" s="16"/>
      <c r="EB402" s="16"/>
      <c r="EC402" s="16"/>
      <c r="ED402" s="16"/>
      <c r="EE402" s="16"/>
      <c r="EF402" s="16"/>
      <c r="EG402" s="16"/>
      <c r="EH402" s="16"/>
      <c r="EI402" s="16"/>
      <c r="EJ402" s="16"/>
      <c r="EK402" s="16"/>
      <c r="EL402" s="16"/>
      <c r="EM402" s="16"/>
      <c r="EN402" s="16"/>
      <c r="EO402" s="16"/>
      <c r="EP402" s="16"/>
      <c r="EQ402" s="16"/>
      <c r="ER402" s="16"/>
      <c r="ES402" s="16"/>
      <c r="ET402" s="16"/>
      <c r="EU402" s="16"/>
      <c r="EV402" s="16"/>
      <c r="EW402" s="16"/>
      <c r="EX402" s="16"/>
      <c r="EY402" s="16"/>
      <c r="EZ402" s="16"/>
      <c r="FA402" s="16"/>
    </row>
    <row r="403" spans="1:157" ht="15.75">
      <c r="A403" s="86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  <c r="EO403" s="16"/>
      <c r="EP403" s="16"/>
      <c r="EQ403" s="16"/>
      <c r="ER403" s="16"/>
      <c r="ES403" s="16"/>
      <c r="ET403" s="16"/>
      <c r="EU403" s="16"/>
      <c r="EV403" s="16"/>
      <c r="EW403" s="16"/>
      <c r="EX403" s="16"/>
      <c r="EY403" s="16"/>
      <c r="EZ403" s="16"/>
      <c r="FA403" s="16"/>
    </row>
    <row r="404" spans="1:157" ht="15.75">
      <c r="A404" s="86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  <c r="DZ404" s="16"/>
      <c r="EA404" s="16"/>
      <c r="EB404" s="16"/>
      <c r="EC404" s="16"/>
      <c r="ED404" s="16"/>
      <c r="EE404" s="16"/>
      <c r="EF404" s="16"/>
      <c r="EG404" s="16"/>
      <c r="EH404" s="16"/>
      <c r="EI404" s="16"/>
      <c r="EJ404" s="16"/>
      <c r="EK404" s="16"/>
      <c r="EL404" s="16"/>
      <c r="EM404" s="16"/>
      <c r="EN404" s="16"/>
      <c r="EO404" s="16"/>
      <c r="EP404" s="16"/>
      <c r="EQ404" s="16"/>
      <c r="ER404" s="16"/>
      <c r="ES404" s="16"/>
      <c r="ET404" s="16"/>
      <c r="EU404" s="16"/>
      <c r="EV404" s="16"/>
      <c r="EW404" s="16"/>
      <c r="EX404" s="16"/>
      <c r="EY404" s="16"/>
      <c r="EZ404" s="16"/>
      <c r="FA404" s="16"/>
    </row>
    <row r="405" spans="1:157" ht="15.75">
      <c r="A405" s="86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  <c r="DZ405" s="16"/>
      <c r="EA405" s="16"/>
      <c r="EB405" s="16"/>
      <c r="EC405" s="16"/>
      <c r="ED405" s="16"/>
      <c r="EE405" s="16"/>
      <c r="EF405" s="16"/>
      <c r="EG405" s="16"/>
      <c r="EH405" s="16"/>
      <c r="EI405" s="16"/>
      <c r="EJ405" s="16"/>
      <c r="EK405" s="16"/>
      <c r="EL405" s="16"/>
      <c r="EM405" s="16"/>
      <c r="EN405" s="16"/>
      <c r="EO405" s="16"/>
      <c r="EP405" s="16"/>
      <c r="EQ405" s="16"/>
      <c r="ER405" s="16"/>
      <c r="ES405" s="16"/>
      <c r="ET405" s="16"/>
      <c r="EU405" s="16"/>
      <c r="EV405" s="16"/>
      <c r="EW405" s="16"/>
      <c r="EX405" s="16"/>
      <c r="EY405" s="16"/>
      <c r="EZ405" s="16"/>
      <c r="FA405" s="16"/>
    </row>
    <row r="406" spans="1:157" ht="15.75">
      <c r="A406" s="86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  <c r="DV406" s="16"/>
      <c r="DW406" s="16"/>
      <c r="DX406" s="16"/>
      <c r="DY406" s="16"/>
      <c r="DZ406" s="16"/>
      <c r="EA406" s="16"/>
      <c r="EB406" s="16"/>
      <c r="EC406" s="16"/>
      <c r="ED406" s="16"/>
      <c r="EE406" s="16"/>
      <c r="EF406" s="16"/>
      <c r="EG406" s="16"/>
      <c r="EH406" s="16"/>
      <c r="EI406" s="16"/>
      <c r="EJ406" s="16"/>
      <c r="EK406" s="16"/>
      <c r="EL406" s="16"/>
      <c r="EM406" s="16"/>
      <c r="EN406" s="16"/>
      <c r="EO406" s="16"/>
      <c r="EP406" s="16"/>
      <c r="EQ406" s="16"/>
      <c r="ER406" s="16"/>
      <c r="ES406" s="16"/>
      <c r="ET406" s="16"/>
      <c r="EU406" s="16"/>
      <c r="EV406" s="16"/>
      <c r="EW406" s="16"/>
      <c r="EX406" s="16"/>
      <c r="EY406" s="16"/>
      <c r="EZ406" s="16"/>
      <c r="FA406" s="16"/>
    </row>
    <row r="407" spans="1:157" ht="15.75">
      <c r="A407" s="86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  <c r="DY407" s="16"/>
      <c r="DZ407" s="16"/>
      <c r="EA407" s="16"/>
      <c r="EB407" s="16"/>
      <c r="EC407" s="16"/>
      <c r="ED407" s="16"/>
      <c r="EE407" s="16"/>
      <c r="EF407" s="16"/>
      <c r="EG407" s="16"/>
      <c r="EH407" s="16"/>
      <c r="EI407" s="16"/>
      <c r="EJ407" s="16"/>
      <c r="EK407" s="16"/>
      <c r="EL407" s="16"/>
      <c r="EM407" s="16"/>
      <c r="EN407" s="16"/>
      <c r="EO407" s="16"/>
      <c r="EP407" s="16"/>
      <c r="EQ407" s="16"/>
      <c r="ER407" s="16"/>
      <c r="ES407" s="16"/>
      <c r="ET407" s="16"/>
      <c r="EU407" s="16"/>
      <c r="EV407" s="16"/>
      <c r="EW407" s="16"/>
      <c r="EX407" s="16"/>
      <c r="EY407" s="16"/>
      <c r="EZ407" s="16"/>
      <c r="FA407" s="16"/>
    </row>
    <row r="408" spans="1:157" ht="15.75">
      <c r="A408" s="86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  <c r="DZ408" s="16"/>
      <c r="EA408" s="16"/>
      <c r="EB408" s="16"/>
      <c r="EC408" s="16"/>
      <c r="ED408" s="16"/>
      <c r="EE408" s="16"/>
      <c r="EF408" s="16"/>
      <c r="EG408" s="16"/>
      <c r="EH408" s="16"/>
      <c r="EI408" s="16"/>
      <c r="EJ408" s="16"/>
      <c r="EK408" s="16"/>
      <c r="EL408" s="16"/>
      <c r="EM408" s="16"/>
      <c r="EN408" s="16"/>
      <c r="EO408" s="16"/>
      <c r="EP408" s="16"/>
      <c r="EQ408" s="16"/>
      <c r="ER408" s="16"/>
      <c r="ES408" s="16"/>
      <c r="ET408" s="16"/>
      <c r="EU408" s="16"/>
      <c r="EV408" s="16"/>
      <c r="EW408" s="16"/>
      <c r="EX408" s="16"/>
      <c r="EY408" s="16"/>
      <c r="EZ408" s="16"/>
      <c r="FA408" s="16"/>
    </row>
    <row r="409" spans="1:157" ht="15.75">
      <c r="A409" s="86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6"/>
      <c r="EM409" s="16"/>
      <c r="EN409" s="16"/>
      <c r="EO409" s="16"/>
      <c r="EP409" s="16"/>
      <c r="EQ409" s="16"/>
      <c r="ER409" s="16"/>
      <c r="ES409" s="16"/>
      <c r="ET409" s="16"/>
      <c r="EU409" s="16"/>
      <c r="EV409" s="16"/>
      <c r="EW409" s="16"/>
      <c r="EX409" s="16"/>
      <c r="EY409" s="16"/>
      <c r="EZ409" s="16"/>
      <c r="FA409" s="16"/>
    </row>
    <row r="410" spans="1:157" ht="15.75">
      <c r="A410" s="86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  <c r="EG410" s="16"/>
      <c r="EH410" s="16"/>
      <c r="EI410" s="16"/>
      <c r="EJ410" s="16"/>
      <c r="EK410" s="16"/>
      <c r="EL410" s="16"/>
      <c r="EM410" s="16"/>
      <c r="EN410" s="16"/>
      <c r="EO410" s="16"/>
      <c r="EP410" s="16"/>
      <c r="EQ410" s="16"/>
      <c r="ER410" s="16"/>
      <c r="ES410" s="16"/>
      <c r="ET410" s="16"/>
      <c r="EU410" s="16"/>
      <c r="EV410" s="16"/>
      <c r="EW410" s="16"/>
      <c r="EX410" s="16"/>
      <c r="EY410" s="16"/>
      <c r="EZ410" s="16"/>
      <c r="FA410" s="16"/>
    </row>
    <row r="411" spans="1:157" ht="15.75">
      <c r="A411" s="86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  <c r="DZ411" s="16"/>
      <c r="EA411" s="16"/>
      <c r="EB411" s="16"/>
      <c r="EC411" s="16"/>
      <c r="ED411" s="16"/>
      <c r="EE411" s="16"/>
      <c r="EF411" s="16"/>
      <c r="EG411" s="16"/>
      <c r="EH411" s="16"/>
      <c r="EI411" s="16"/>
      <c r="EJ411" s="16"/>
      <c r="EK411" s="16"/>
      <c r="EL411" s="16"/>
      <c r="EM411" s="16"/>
      <c r="EN411" s="16"/>
      <c r="EO411" s="16"/>
      <c r="EP411" s="16"/>
      <c r="EQ411" s="16"/>
      <c r="ER411" s="16"/>
      <c r="ES411" s="16"/>
      <c r="ET411" s="16"/>
      <c r="EU411" s="16"/>
      <c r="EV411" s="16"/>
      <c r="EW411" s="16"/>
      <c r="EX411" s="16"/>
      <c r="EY411" s="16"/>
      <c r="EZ411" s="16"/>
      <c r="FA411" s="16"/>
    </row>
    <row r="412" spans="1:157" ht="15.75">
      <c r="A412" s="86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  <c r="DZ412" s="16"/>
      <c r="EA412" s="16"/>
      <c r="EB412" s="16"/>
      <c r="EC412" s="16"/>
      <c r="ED412" s="16"/>
      <c r="EE412" s="16"/>
      <c r="EF412" s="16"/>
      <c r="EG412" s="16"/>
      <c r="EH412" s="16"/>
      <c r="EI412" s="16"/>
      <c r="EJ412" s="16"/>
      <c r="EK412" s="16"/>
      <c r="EL412" s="16"/>
      <c r="EM412" s="16"/>
      <c r="EN412" s="16"/>
      <c r="EO412" s="16"/>
      <c r="EP412" s="16"/>
      <c r="EQ412" s="16"/>
      <c r="ER412" s="16"/>
      <c r="ES412" s="16"/>
      <c r="ET412" s="16"/>
      <c r="EU412" s="16"/>
      <c r="EV412" s="16"/>
      <c r="EW412" s="16"/>
      <c r="EX412" s="16"/>
      <c r="EY412" s="16"/>
      <c r="EZ412" s="16"/>
      <c r="FA412" s="16"/>
    </row>
    <row r="413" spans="1:157" ht="15.75">
      <c r="A413" s="86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  <c r="DZ413" s="16"/>
      <c r="EA413" s="16"/>
      <c r="EB413" s="16"/>
      <c r="EC413" s="16"/>
      <c r="ED413" s="16"/>
      <c r="EE413" s="16"/>
      <c r="EF413" s="16"/>
      <c r="EG413" s="16"/>
      <c r="EH413" s="16"/>
      <c r="EI413" s="16"/>
      <c r="EJ413" s="16"/>
      <c r="EK413" s="16"/>
      <c r="EL413" s="16"/>
      <c r="EM413" s="16"/>
      <c r="EN413" s="16"/>
      <c r="EO413" s="16"/>
      <c r="EP413" s="16"/>
      <c r="EQ413" s="16"/>
      <c r="ER413" s="16"/>
      <c r="ES413" s="16"/>
      <c r="ET413" s="16"/>
      <c r="EU413" s="16"/>
      <c r="EV413" s="16"/>
      <c r="EW413" s="16"/>
      <c r="EX413" s="16"/>
      <c r="EY413" s="16"/>
      <c r="EZ413" s="16"/>
      <c r="FA413" s="16"/>
    </row>
    <row r="414" spans="1:157" ht="15.75">
      <c r="A414" s="86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  <c r="EU414" s="16"/>
      <c r="EV414" s="16"/>
      <c r="EW414" s="16"/>
      <c r="EX414" s="16"/>
      <c r="EY414" s="16"/>
      <c r="EZ414" s="16"/>
      <c r="FA414" s="16"/>
    </row>
    <row r="415" spans="1:157" ht="15.75">
      <c r="A415" s="86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  <c r="EZ415" s="16"/>
      <c r="FA415" s="16"/>
    </row>
    <row r="416" spans="1:157" ht="15.75">
      <c r="A416" s="86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  <c r="EZ416" s="16"/>
      <c r="FA416" s="16"/>
    </row>
    <row r="417" spans="1:157" ht="15.75">
      <c r="A417" s="86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  <c r="EO417" s="16"/>
      <c r="EP417" s="16"/>
      <c r="EQ417" s="16"/>
      <c r="ER417" s="16"/>
      <c r="ES417" s="16"/>
      <c r="ET417" s="16"/>
      <c r="EU417" s="16"/>
      <c r="EV417" s="16"/>
      <c r="EW417" s="16"/>
      <c r="EX417" s="16"/>
      <c r="EY417" s="16"/>
      <c r="EZ417" s="16"/>
      <c r="FA417" s="16"/>
    </row>
    <row r="418" spans="1:157" ht="15.75">
      <c r="A418" s="86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  <c r="EZ418" s="16"/>
      <c r="FA418" s="16"/>
    </row>
    <row r="419" spans="1:157" ht="15.75">
      <c r="A419" s="86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  <c r="DZ419" s="16"/>
      <c r="EA419" s="16"/>
      <c r="EB419" s="16"/>
      <c r="EC419" s="16"/>
      <c r="ED419" s="16"/>
      <c r="EE419" s="16"/>
      <c r="EF419" s="16"/>
      <c r="EG419" s="16"/>
      <c r="EH419" s="16"/>
      <c r="EI419" s="16"/>
      <c r="EJ419" s="16"/>
      <c r="EK419" s="16"/>
      <c r="EL419" s="16"/>
      <c r="EM419" s="16"/>
      <c r="EN419" s="16"/>
      <c r="EO419" s="16"/>
      <c r="EP419" s="16"/>
      <c r="EQ419" s="16"/>
      <c r="ER419" s="16"/>
      <c r="ES419" s="16"/>
      <c r="ET419" s="16"/>
      <c r="EU419" s="16"/>
      <c r="EV419" s="16"/>
      <c r="EW419" s="16"/>
      <c r="EX419" s="16"/>
      <c r="EY419" s="16"/>
      <c r="EZ419" s="16"/>
      <c r="FA419" s="16"/>
    </row>
    <row r="420" spans="1:157" ht="15.75">
      <c r="A420" s="86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  <c r="EU420" s="16"/>
      <c r="EV420" s="16"/>
      <c r="EW420" s="16"/>
      <c r="EX420" s="16"/>
      <c r="EY420" s="16"/>
      <c r="EZ420" s="16"/>
      <c r="FA420" s="16"/>
    </row>
    <row r="421" spans="1:157" ht="15.75">
      <c r="A421" s="86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  <c r="DY421" s="16"/>
      <c r="DZ421" s="16"/>
      <c r="EA421" s="16"/>
      <c r="EB421" s="16"/>
      <c r="EC421" s="16"/>
      <c r="ED421" s="16"/>
      <c r="EE421" s="16"/>
      <c r="EF421" s="16"/>
      <c r="EG421" s="16"/>
      <c r="EH421" s="16"/>
      <c r="EI421" s="16"/>
      <c r="EJ421" s="16"/>
      <c r="EK421" s="16"/>
      <c r="EL421" s="16"/>
      <c r="EM421" s="16"/>
      <c r="EN421" s="16"/>
      <c r="EO421" s="16"/>
      <c r="EP421" s="16"/>
      <c r="EQ421" s="16"/>
      <c r="ER421" s="16"/>
      <c r="ES421" s="16"/>
      <c r="ET421" s="16"/>
      <c r="EU421" s="16"/>
      <c r="EV421" s="16"/>
      <c r="EW421" s="16"/>
      <c r="EX421" s="16"/>
      <c r="EY421" s="16"/>
      <c r="EZ421" s="16"/>
      <c r="FA421" s="16"/>
    </row>
    <row r="422" spans="1:157" ht="15.75">
      <c r="A422" s="86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  <c r="DY422" s="16"/>
      <c r="DZ422" s="16"/>
      <c r="EA422" s="16"/>
      <c r="EB422" s="16"/>
      <c r="EC422" s="16"/>
      <c r="ED422" s="16"/>
      <c r="EE422" s="16"/>
      <c r="EF422" s="16"/>
      <c r="EG422" s="16"/>
      <c r="EH422" s="16"/>
      <c r="EI422" s="16"/>
      <c r="EJ422" s="16"/>
      <c r="EK422" s="16"/>
      <c r="EL422" s="16"/>
      <c r="EM422" s="16"/>
      <c r="EN422" s="16"/>
      <c r="EO422" s="16"/>
      <c r="EP422" s="16"/>
      <c r="EQ422" s="16"/>
      <c r="ER422" s="16"/>
      <c r="ES422" s="16"/>
      <c r="ET422" s="16"/>
      <c r="EU422" s="16"/>
      <c r="EV422" s="16"/>
      <c r="EW422" s="16"/>
      <c r="EX422" s="16"/>
      <c r="EY422" s="16"/>
      <c r="EZ422" s="16"/>
      <c r="FA422" s="16"/>
    </row>
    <row r="423" spans="1:157" ht="15.75">
      <c r="A423" s="86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  <c r="DZ423" s="16"/>
      <c r="EA423" s="16"/>
      <c r="EB423" s="16"/>
      <c r="EC423" s="16"/>
      <c r="ED423" s="16"/>
      <c r="EE423" s="16"/>
      <c r="EF423" s="16"/>
      <c r="EG423" s="16"/>
      <c r="EH423" s="16"/>
      <c r="EI423" s="16"/>
      <c r="EJ423" s="16"/>
      <c r="EK423" s="16"/>
      <c r="EL423" s="16"/>
      <c r="EM423" s="16"/>
      <c r="EN423" s="16"/>
      <c r="EO423" s="16"/>
      <c r="EP423" s="16"/>
      <c r="EQ423" s="16"/>
      <c r="ER423" s="16"/>
      <c r="ES423" s="16"/>
      <c r="ET423" s="16"/>
      <c r="EU423" s="16"/>
      <c r="EV423" s="16"/>
      <c r="EW423" s="16"/>
      <c r="EX423" s="16"/>
      <c r="EY423" s="16"/>
      <c r="EZ423" s="16"/>
      <c r="FA423" s="16"/>
    </row>
    <row r="424" spans="1:157" ht="15.75">
      <c r="A424" s="86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</row>
    <row r="425" spans="1:157" ht="15.75">
      <c r="A425" s="86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</row>
    <row r="426" spans="1:157" ht="15.75">
      <c r="A426" s="86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</row>
    <row r="427" spans="1:157" ht="15.75">
      <c r="A427" s="86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  <c r="EZ427" s="16"/>
      <c r="FA427" s="16"/>
    </row>
    <row r="428" spans="1:157" ht="15.75">
      <c r="A428" s="86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16"/>
      <c r="EB428" s="16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  <c r="EO428" s="16"/>
      <c r="EP428" s="16"/>
      <c r="EQ428" s="16"/>
      <c r="ER428" s="16"/>
      <c r="ES428" s="16"/>
      <c r="ET428" s="16"/>
      <c r="EU428" s="16"/>
      <c r="EV428" s="16"/>
      <c r="EW428" s="16"/>
      <c r="EX428" s="16"/>
      <c r="EY428" s="16"/>
      <c r="EZ428" s="16"/>
      <c r="FA428" s="16"/>
    </row>
    <row r="429" spans="1:157" ht="15.75">
      <c r="A429" s="86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</row>
    <row r="430" spans="1:157" ht="15.75">
      <c r="A430" s="86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  <c r="DZ430" s="16"/>
      <c r="EA430" s="16"/>
      <c r="EB430" s="16"/>
      <c r="EC430" s="16"/>
      <c r="ED430" s="16"/>
      <c r="EE430" s="16"/>
      <c r="EF430" s="16"/>
      <c r="EG430" s="16"/>
      <c r="EH430" s="16"/>
      <c r="EI430" s="16"/>
      <c r="EJ430" s="16"/>
      <c r="EK430" s="16"/>
      <c r="EL430" s="16"/>
      <c r="EM430" s="16"/>
      <c r="EN430" s="16"/>
      <c r="EO430" s="16"/>
      <c r="EP430" s="16"/>
      <c r="EQ430" s="16"/>
      <c r="ER430" s="16"/>
      <c r="ES430" s="16"/>
      <c r="ET430" s="16"/>
      <c r="EU430" s="16"/>
      <c r="EV430" s="16"/>
      <c r="EW430" s="16"/>
      <c r="EX430" s="16"/>
      <c r="EY430" s="16"/>
      <c r="EZ430" s="16"/>
      <c r="FA430" s="16"/>
    </row>
    <row r="431" spans="1:157" ht="15.75">
      <c r="A431" s="86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  <c r="DZ431" s="16"/>
      <c r="EA431" s="16"/>
      <c r="EB431" s="16"/>
      <c r="EC431" s="16"/>
      <c r="ED431" s="16"/>
      <c r="EE431" s="16"/>
      <c r="EF431" s="16"/>
      <c r="EG431" s="16"/>
      <c r="EH431" s="16"/>
      <c r="EI431" s="16"/>
      <c r="EJ431" s="16"/>
      <c r="EK431" s="16"/>
      <c r="EL431" s="16"/>
      <c r="EM431" s="16"/>
      <c r="EN431" s="16"/>
      <c r="EO431" s="16"/>
      <c r="EP431" s="16"/>
      <c r="EQ431" s="16"/>
      <c r="ER431" s="16"/>
      <c r="ES431" s="16"/>
      <c r="ET431" s="16"/>
      <c r="EU431" s="16"/>
      <c r="EV431" s="16"/>
      <c r="EW431" s="16"/>
      <c r="EX431" s="16"/>
      <c r="EY431" s="16"/>
      <c r="EZ431" s="16"/>
      <c r="FA431" s="16"/>
    </row>
    <row r="432" spans="1:157" ht="15.75">
      <c r="A432" s="86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  <c r="DY432" s="16"/>
      <c r="DZ432" s="16"/>
      <c r="EA432" s="16"/>
      <c r="EB432" s="16"/>
      <c r="EC432" s="16"/>
      <c r="ED432" s="16"/>
      <c r="EE432" s="16"/>
      <c r="EF432" s="16"/>
      <c r="EG432" s="16"/>
      <c r="EH432" s="16"/>
      <c r="EI432" s="16"/>
      <c r="EJ432" s="16"/>
      <c r="EK432" s="16"/>
      <c r="EL432" s="16"/>
      <c r="EM432" s="16"/>
      <c r="EN432" s="16"/>
      <c r="EO432" s="16"/>
      <c r="EP432" s="16"/>
      <c r="EQ432" s="16"/>
      <c r="ER432" s="16"/>
      <c r="ES432" s="16"/>
      <c r="ET432" s="16"/>
      <c r="EU432" s="16"/>
      <c r="EV432" s="16"/>
      <c r="EW432" s="16"/>
      <c r="EX432" s="16"/>
      <c r="EY432" s="16"/>
      <c r="EZ432" s="16"/>
      <c r="FA432" s="16"/>
    </row>
    <row r="433" spans="1:157" ht="15.75">
      <c r="A433" s="86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16"/>
      <c r="EB433" s="16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16"/>
      <c r="EZ433" s="16"/>
      <c r="FA433" s="16"/>
    </row>
    <row r="434" spans="1:157" ht="15.75">
      <c r="A434" s="86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  <c r="DZ434" s="16"/>
      <c r="EA434" s="16"/>
      <c r="EB434" s="16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  <c r="EO434" s="16"/>
      <c r="EP434" s="16"/>
      <c r="EQ434" s="16"/>
      <c r="ER434" s="16"/>
      <c r="ES434" s="16"/>
      <c r="ET434" s="16"/>
      <c r="EU434" s="16"/>
      <c r="EV434" s="16"/>
      <c r="EW434" s="16"/>
      <c r="EX434" s="16"/>
      <c r="EY434" s="16"/>
      <c r="EZ434" s="16"/>
      <c r="FA434" s="16"/>
    </row>
    <row r="435" spans="1:157" ht="15.75">
      <c r="A435" s="86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16"/>
      <c r="EB435" s="16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  <c r="EO435" s="16"/>
      <c r="EP435" s="16"/>
      <c r="EQ435" s="16"/>
      <c r="ER435" s="16"/>
      <c r="ES435" s="16"/>
      <c r="ET435" s="16"/>
      <c r="EU435" s="16"/>
      <c r="EV435" s="16"/>
      <c r="EW435" s="16"/>
      <c r="EX435" s="16"/>
      <c r="EY435" s="16"/>
      <c r="EZ435" s="16"/>
      <c r="FA435" s="16"/>
    </row>
    <row r="436" spans="1:157" ht="15.75">
      <c r="A436" s="86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16"/>
      <c r="EB436" s="16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  <c r="EO436" s="16"/>
      <c r="EP436" s="16"/>
      <c r="EQ436" s="16"/>
      <c r="ER436" s="16"/>
      <c r="ES436" s="16"/>
      <c r="ET436" s="16"/>
      <c r="EU436" s="16"/>
      <c r="EV436" s="16"/>
      <c r="EW436" s="16"/>
      <c r="EX436" s="16"/>
      <c r="EY436" s="16"/>
      <c r="EZ436" s="16"/>
      <c r="FA436" s="16"/>
    </row>
    <row r="437" spans="1:157" ht="15.75">
      <c r="A437" s="86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  <c r="DV437" s="16"/>
      <c r="DW437" s="16"/>
      <c r="DX437" s="16"/>
      <c r="DY437" s="16"/>
      <c r="DZ437" s="16"/>
      <c r="EA437" s="16"/>
      <c r="EB437" s="16"/>
      <c r="EC437" s="16"/>
      <c r="ED437" s="16"/>
      <c r="EE437" s="16"/>
      <c r="EF437" s="16"/>
      <c r="EG437" s="16"/>
      <c r="EH437" s="16"/>
      <c r="EI437" s="16"/>
      <c r="EJ437" s="16"/>
      <c r="EK437" s="16"/>
      <c r="EL437" s="16"/>
      <c r="EM437" s="16"/>
      <c r="EN437" s="16"/>
      <c r="EO437" s="16"/>
      <c r="EP437" s="16"/>
      <c r="EQ437" s="16"/>
      <c r="ER437" s="16"/>
      <c r="ES437" s="16"/>
      <c r="ET437" s="16"/>
      <c r="EU437" s="16"/>
      <c r="EV437" s="16"/>
      <c r="EW437" s="16"/>
      <c r="EX437" s="16"/>
      <c r="EY437" s="16"/>
      <c r="EZ437" s="16"/>
      <c r="FA437" s="16"/>
    </row>
    <row r="438" spans="1:157" ht="15.75">
      <c r="A438" s="86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  <c r="DY438" s="16"/>
      <c r="DZ438" s="16"/>
      <c r="EA438" s="16"/>
      <c r="EB438" s="16"/>
      <c r="EC438" s="16"/>
      <c r="ED438" s="16"/>
      <c r="EE438" s="16"/>
      <c r="EF438" s="16"/>
      <c r="EG438" s="16"/>
      <c r="EH438" s="16"/>
      <c r="EI438" s="16"/>
      <c r="EJ438" s="16"/>
      <c r="EK438" s="16"/>
      <c r="EL438" s="16"/>
      <c r="EM438" s="16"/>
      <c r="EN438" s="16"/>
      <c r="EO438" s="16"/>
      <c r="EP438" s="16"/>
      <c r="EQ438" s="16"/>
      <c r="ER438" s="16"/>
      <c r="ES438" s="16"/>
      <c r="ET438" s="16"/>
      <c r="EU438" s="16"/>
      <c r="EV438" s="16"/>
      <c r="EW438" s="16"/>
      <c r="EX438" s="16"/>
      <c r="EY438" s="16"/>
      <c r="EZ438" s="16"/>
      <c r="FA438" s="16"/>
    </row>
    <row r="439" spans="1:157" ht="15.75">
      <c r="A439" s="86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  <c r="DY439" s="16"/>
      <c r="DZ439" s="16"/>
      <c r="EA439" s="16"/>
      <c r="EB439" s="16"/>
      <c r="EC439" s="16"/>
      <c r="ED439" s="16"/>
      <c r="EE439" s="16"/>
      <c r="EF439" s="16"/>
      <c r="EG439" s="16"/>
      <c r="EH439" s="16"/>
      <c r="EI439" s="16"/>
      <c r="EJ439" s="16"/>
      <c r="EK439" s="16"/>
      <c r="EL439" s="16"/>
      <c r="EM439" s="16"/>
      <c r="EN439" s="16"/>
      <c r="EO439" s="16"/>
      <c r="EP439" s="16"/>
      <c r="EQ439" s="16"/>
      <c r="ER439" s="16"/>
      <c r="ES439" s="16"/>
      <c r="ET439" s="16"/>
      <c r="EU439" s="16"/>
      <c r="EV439" s="16"/>
      <c r="EW439" s="16"/>
      <c r="EX439" s="16"/>
      <c r="EY439" s="16"/>
      <c r="EZ439" s="16"/>
      <c r="FA439" s="16"/>
    </row>
    <row r="440" spans="1:157" ht="15.75">
      <c r="A440" s="86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  <c r="DY440" s="16"/>
      <c r="DZ440" s="16"/>
      <c r="EA440" s="16"/>
      <c r="EB440" s="16"/>
      <c r="EC440" s="16"/>
      <c r="ED440" s="16"/>
      <c r="EE440" s="16"/>
      <c r="EF440" s="16"/>
      <c r="EG440" s="16"/>
      <c r="EH440" s="16"/>
      <c r="EI440" s="16"/>
      <c r="EJ440" s="16"/>
      <c r="EK440" s="16"/>
      <c r="EL440" s="16"/>
      <c r="EM440" s="16"/>
      <c r="EN440" s="16"/>
      <c r="EO440" s="16"/>
      <c r="EP440" s="16"/>
      <c r="EQ440" s="16"/>
      <c r="ER440" s="16"/>
      <c r="ES440" s="16"/>
      <c r="ET440" s="16"/>
      <c r="EU440" s="16"/>
      <c r="EV440" s="16"/>
      <c r="EW440" s="16"/>
      <c r="EX440" s="16"/>
      <c r="EY440" s="16"/>
      <c r="EZ440" s="16"/>
      <c r="FA440" s="16"/>
    </row>
    <row r="441" spans="1:157" ht="15.75">
      <c r="A441" s="86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  <c r="DY441" s="16"/>
      <c r="DZ441" s="16"/>
      <c r="EA441" s="16"/>
      <c r="EB441" s="16"/>
      <c r="EC441" s="16"/>
      <c r="ED441" s="16"/>
      <c r="EE441" s="16"/>
      <c r="EF441" s="16"/>
      <c r="EG441" s="16"/>
      <c r="EH441" s="16"/>
      <c r="EI441" s="16"/>
      <c r="EJ441" s="16"/>
      <c r="EK441" s="16"/>
      <c r="EL441" s="16"/>
      <c r="EM441" s="16"/>
      <c r="EN441" s="16"/>
      <c r="EO441" s="16"/>
      <c r="EP441" s="16"/>
      <c r="EQ441" s="16"/>
      <c r="ER441" s="16"/>
      <c r="ES441" s="16"/>
      <c r="ET441" s="16"/>
      <c r="EU441" s="16"/>
      <c r="EV441" s="16"/>
      <c r="EW441" s="16"/>
      <c r="EX441" s="16"/>
      <c r="EY441" s="16"/>
      <c r="EZ441" s="16"/>
      <c r="FA441" s="16"/>
    </row>
    <row r="442" spans="1:157" ht="15.75">
      <c r="A442" s="86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  <c r="DY442" s="16"/>
      <c r="DZ442" s="16"/>
      <c r="EA442" s="16"/>
      <c r="EB442" s="16"/>
      <c r="EC442" s="16"/>
      <c r="ED442" s="16"/>
      <c r="EE442" s="16"/>
      <c r="EF442" s="16"/>
      <c r="EG442" s="16"/>
      <c r="EH442" s="16"/>
      <c r="EI442" s="16"/>
      <c r="EJ442" s="16"/>
      <c r="EK442" s="16"/>
      <c r="EL442" s="16"/>
      <c r="EM442" s="16"/>
      <c r="EN442" s="16"/>
      <c r="EO442" s="16"/>
      <c r="EP442" s="16"/>
      <c r="EQ442" s="16"/>
      <c r="ER442" s="16"/>
      <c r="ES442" s="16"/>
      <c r="ET442" s="16"/>
      <c r="EU442" s="16"/>
      <c r="EV442" s="16"/>
      <c r="EW442" s="16"/>
      <c r="EX442" s="16"/>
      <c r="EY442" s="16"/>
      <c r="EZ442" s="16"/>
      <c r="FA442" s="16"/>
    </row>
    <row r="443" spans="1:157" ht="15.75">
      <c r="A443" s="86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  <c r="DZ443" s="16"/>
      <c r="EA443" s="16"/>
      <c r="EB443" s="16"/>
      <c r="EC443" s="16"/>
      <c r="ED443" s="16"/>
      <c r="EE443" s="16"/>
      <c r="EF443" s="16"/>
      <c r="EG443" s="16"/>
      <c r="EH443" s="16"/>
      <c r="EI443" s="16"/>
      <c r="EJ443" s="16"/>
      <c r="EK443" s="16"/>
      <c r="EL443" s="16"/>
      <c r="EM443" s="16"/>
      <c r="EN443" s="16"/>
      <c r="EO443" s="16"/>
      <c r="EP443" s="16"/>
      <c r="EQ443" s="16"/>
      <c r="ER443" s="16"/>
      <c r="ES443" s="16"/>
      <c r="ET443" s="16"/>
      <c r="EU443" s="16"/>
      <c r="EV443" s="16"/>
      <c r="EW443" s="16"/>
      <c r="EX443" s="16"/>
      <c r="EY443" s="16"/>
      <c r="EZ443" s="16"/>
      <c r="FA443" s="16"/>
    </row>
    <row r="444" spans="1:157" ht="15.75">
      <c r="A444" s="86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  <c r="DY444" s="16"/>
      <c r="DZ444" s="16"/>
      <c r="EA444" s="16"/>
      <c r="EB444" s="16"/>
      <c r="EC444" s="16"/>
      <c r="ED444" s="16"/>
      <c r="EE444" s="16"/>
      <c r="EF444" s="16"/>
      <c r="EG444" s="16"/>
      <c r="EH444" s="16"/>
      <c r="EI444" s="16"/>
      <c r="EJ444" s="16"/>
      <c r="EK444" s="16"/>
      <c r="EL444" s="16"/>
      <c r="EM444" s="16"/>
      <c r="EN444" s="16"/>
      <c r="EO444" s="16"/>
      <c r="EP444" s="16"/>
      <c r="EQ444" s="16"/>
      <c r="ER444" s="16"/>
      <c r="ES444" s="16"/>
      <c r="ET444" s="16"/>
      <c r="EU444" s="16"/>
      <c r="EV444" s="16"/>
      <c r="EW444" s="16"/>
      <c r="EX444" s="16"/>
      <c r="EY444" s="16"/>
      <c r="EZ444" s="16"/>
      <c r="FA444" s="16"/>
    </row>
    <row r="445" spans="1:157" ht="15.75">
      <c r="A445" s="86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  <c r="DY445" s="16"/>
      <c r="DZ445" s="16"/>
      <c r="EA445" s="16"/>
      <c r="EB445" s="16"/>
      <c r="EC445" s="16"/>
      <c r="ED445" s="16"/>
      <c r="EE445" s="16"/>
      <c r="EF445" s="16"/>
      <c r="EG445" s="16"/>
      <c r="EH445" s="16"/>
      <c r="EI445" s="16"/>
      <c r="EJ445" s="16"/>
      <c r="EK445" s="16"/>
      <c r="EL445" s="16"/>
      <c r="EM445" s="16"/>
      <c r="EN445" s="16"/>
      <c r="EO445" s="16"/>
      <c r="EP445" s="16"/>
      <c r="EQ445" s="16"/>
      <c r="ER445" s="16"/>
      <c r="ES445" s="16"/>
      <c r="ET445" s="16"/>
      <c r="EU445" s="16"/>
      <c r="EV445" s="16"/>
      <c r="EW445" s="16"/>
      <c r="EX445" s="16"/>
      <c r="EY445" s="16"/>
      <c r="EZ445" s="16"/>
      <c r="FA445" s="16"/>
    </row>
    <row r="446" spans="1:157" ht="15.75">
      <c r="A446" s="86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  <c r="DZ446" s="16"/>
      <c r="EA446" s="16"/>
      <c r="EB446" s="16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  <c r="EO446" s="16"/>
      <c r="EP446" s="16"/>
      <c r="EQ446" s="16"/>
      <c r="ER446" s="16"/>
      <c r="ES446" s="16"/>
      <c r="ET446" s="16"/>
      <c r="EU446" s="16"/>
      <c r="EV446" s="16"/>
      <c r="EW446" s="16"/>
      <c r="EX446" s="16"/>
      <c r="EY446" s="16"/>
      <c r="EZ446" s="16"/>
      <c r="FA446" s="16"/>
    </row>
    <row r="447" spans="1:157" ht="15.75">
      <c r="A447" s="86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6"/>
      <c r="FA447" s="16"/>
    </row>
    <row r="448" spans="1:157" ht="15.75">
      <c r="A448" s="86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  <c r="DZ448" s="16"/>
      <c r="EA448" s="16"/>
      <c r="EB448" s="16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  <c r="EO448" s="16"/>
      <c r="EP448" s="16"/>
      <c r="EQ448" s="16"/>
      <c r="ER448" s="16"/>
      <c r="ES448" s="16"/>
      <c r="ET448" s="16"/>
      <c r="EU448" s="16"/>
      <c r="EV448" s="16"/>
      <c r="EW448" s="16"/>
      <c r="EX448" s="16"/>
      <c r="EY448" s="16"/>
      <c r="EZ448" s="16"/>
      <c r="FA448" s="16"/>
    </row>
    <row r="449" spans="1:157" ht="15.75">
      <c r="A449" s="86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  <c r="DZ449" s="16"/>
      <c r="EA449" s="16"/>
      <c r="EB449" s="16"/>
      <c r="EC449" s="16"/>
      <c r="ED449" s="16"/>
      <c r="EE449" s="16"/>
      <c r="EF449" s="16"/>
      <c r="EG449" s="16"/>
      <c r="EH449" s="16"/>
      <c r="EI449" s="16"/>
      <c r="EJ449" s="16"/>
      <c r="EK449" s="16"/>
      <c r="EL449" s="16"/>
      <c r="EM449" s="16"/>
      <c r="EN449" s="16"/>
      <c r="EO449" s="16"/>
      <c r="EP449" s="16"/>
      <c r="EQ449" s="16"/>
      <c r="ER449" s="16"/>
      <c r="ES449" s="16"/>
      <c r="ET449" s="16"/>
      <c r="EU449" s="16"/>
      <c r="EV449" s="16"/>
      <c r="EW449" s="16"/>
      <c r="EX449" s="16"/>
      <c r="EY449" s="16"/>
      <c r="EZ449" s="16"/>
      <c r="FA449" s="16"/>
    </row>
    <row r="450" spans="1:157" ht="15.75">
      <c r="A450" s="86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  <c r="DY450" s="16"/>
      <c r="DZ450" s="16"/>
      <c r="EA450" s="16"/>
      <c r="EB450" s="16"/>
      <c r="EC450" s="16"/>
      <c r="ED450" s="16"/>
      <c r="EE450" s="16"/>
      <c r="EF450" s="16"/>
      <c r="EG450" s="16"/>
      <c r="EH450" s="16"/>
      <c r="EI450" s="16"/>
      <c r="EJ450" s="16"/>
      <c r="EK450" s="16"/>
      <c r="EL450" s="16"/>
      <c r="EM450" s="16"/>
      <c r="EN450" s="16"/>
      <c r="EO450" s="16"/>
      <c r="EP450" s="16"/>
      <c r="EQ450" s="16"/>
      <c r="ER450" s="16"/>
      <c r="ES450" s="16"/>
      <c r="ET450" s="16"/>
      <c r="EU450" s="16"/>
      <c r="EV450" s="16"/>
      <c r="EW450" s="16"/>
      <c r="EX450" s="16"/>
      <c r="EY450" s="16"/>
      <c r="EZ450" s="16"/>
      <c r="FA450" s="16"/>
    </row>
    <row r="451" spans="1:157" ht="15.75">
      <c r="A451" s="86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  <c r="DZ451" s="16"/>
      <c r="EA451" s="16"/>
      <c r="EB451" s="16"/>
      <c r="EC451" s="16"/>
      <c r="ED451" s="16"/>
      <c r="EE451" s="16"/>
      <c r="EF451" s="16"/>
      <c r="EG451" s="16"/>
      <c r="EH451" s="16"/>
      <c r="EI451" s="16"/>
      <c r="EJ451" s="16"/>
      <c r="EK451" s="16"/>
      <c r="EL451" s="16"/>
      <c r="EM451" s="16"/>
      <c r="EN451" s="16"/>
      <c r="EO451" s="16"/>
      <c r="EP451" s="16"/>
      <c r="EQ451" s="16"/>
      <c r="ER451" s="16"/>
      <c r="ES451" s="16"/>
      <c r="ET451" s="16"/>
      <c r="EU451" s="16"/>
      <c r="EV451" s="16"/>
      <c r="EW451" s="16"/>
      <c r="EX451" s="16"/>
      <c r="EY451" s="16"/>
      <c r="EZ451" s="16"/>
      <c r="FA451" s="16"/>
    </row>
    <row r="452" spans="1:157" ht="15.75">
      <c r="A452" s="86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  <c r="DZ452" s="16"/>
      <c r="EA452" s="16"/>
      <c r="EB452" s="16"/>
      <c r="EC452" s="16"/>
      <c r="ED452" s="16"/>
      <c r="EE452" s="16"/>
      <c r="EF452" s="16"/>
      <c r="EG452" s="16"/>
      <c r="EH452" s="16"/>
      <c r="EI452" s="16"/>
      <c r="EJ452" s="16"/>
      <c r="EK452" s="16"/>
      <c r="EL452" s="16"/>
      <c r="EM452" s="16"/>
      <c r="EN452" s="16"/>
      <c r="EO452" s="16"/>
      <c r="EP452" s="16"/>
      <c r="EQ452" s="16"/>
      <c r="ER452" s="16"/>
      <c r="ES452" s="16"/>
      <c r="ET452" s="16"/>
      <c r="EU452" s="16"/>
      <c r="EV452" s="16"/>
      <c r="EW452" s="16"/>
      <c r="EX452" s="16"/>
      <c r="EY452" s="16"/>
      <c r="EZ452" s="16"/>
      <c r="FA452" s="16"/>
    </row>
    <row r="453" spans="1:157" ht="15.75">
      <c r="A453" s="86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16"/>
      <c r="EZ453" s="16"/>
      <c r="FA453" s="16"/>
    </row>
    <row r="454" spans="1:157" ht="15.75">
      <c r="A454" s="86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</row>
    <row r="455" spans="1:157" ht="15.75">
      <c r="A455" s="86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  <c r="EZ455" s="16"/>
      <c r="FA455" s="16"/>
    </row>
    <row r="456" spans="1:157" ht="15.75">
      <c r="A456" s="86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  <c r="EO456" s="16"/>
      <c r="EP456" s="16"/>
      <c r="EQ456" s="16"/>
      <c r="ER456" s="16"/>
      <c r="ES456" s="16"/>
      <c r="ET456" s="16"/>
      <c r="EU456" s="16"/>
      <c r="EV456" s="16"/>
      <c r="EW456" s="16"/>
      <c r="EX456" s="16"/>
      <c r="EY456" s="16"/>
      <c r="EZ456" s="16"/>
      <c r="FA456" s="16"/>
    </row>
    <row r="457" spans="1:157" ht="15.75">
      <c r="A457" s="86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  <c r="DZ457" s="16"/>
      <c r="EA457" s="16"/>
      <c r="EB457" s="16"/>
      <c r="EC457" s="16"/>
      <c r="ED457" s="16"/>
      <c r="EE457" s="16"/>
      <c r="EF457" s="16"/>
      <c r="EG457" s="16"/>
      <c r="EH457" s="16"/>
      <c r="EI457" s="16"/>
      <c r="EJ457" s="16"/>
      <c r="EK457" s="16"/>
      <c r="EL457" s="16"/>
      <c r="EM457" s="16"/>
      <c r="EN457" s="16"/>
      <c r="EO457" s="16"/>
      <c r="EP457" s="16"/>
      <c r="EQ457" s="16"/>
      <c r="ER457" s="16"/>
      <c r="ES457" s="16"/>
      <c r="ET457" s="16"/>
      <c r="EU457" s="16"/>
      <c r="EV457" s="16"/>
      <c r="EW457" s="16"/>
      <c r="EX457" s="16"/>
      <c r="EY457" s="16"/>
      <c r="EZ457" s="16"/>
      <c r="FA457" s="16"/>
    </row>
    <row r="458" spans="1:157" ht="15.75">
      <c r="A458" s="86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  <c r="DZ458" s="16"/>
      <c r="EA458" s="16"/>
      <c r="EB458" s="16"/>
      <c r="EC458" s="16"/>
      <c r="ED458" s="16"/>
      <c r="EE458" s="16"/>
      <c r="EF458" s="16"/>
      <c r="EG458" s="16"/>
      <c r="EH458" s="16"/>
      <c r="EI458" s="16"/>
      <c r="EJ458" s="16"/>
      <c r="EK458" s="16"/>
      <c r="EL458" s="16"/>
      <c r="EM458" s="16"/>
      <c r="EN458" s="16"/>
      <c r="EO458" s="16"/>
      <c r="EP458" s="16"/>
      <c r="EQ458" s="16"/>
      <c r="ER458" s="16"/>
      <c r="ES458" s="16"/>
      <c r="ET458" s="16"/>
      <c r="EU458" s="16"/>
      <c r="EV458" s="16"/>
      <c r="EW458" s="16"/>
      <c r="EX458" s="16"/>
      <c r="EY458" s="16"/>
      <c r="EZ458" s="16"/>
      <c r="FA458" s="16"/>
    </row>
    <row r="459" spans="1:157" ht="15.75">
      <c r="A459" s="86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  <c r="DY459" s="16"/>
      <c r="DZ459" s="16"/>
      <c r="EA459" s="16"/>
      <c r="EB459" s="16"/>
      <c r="EC459" s="16"/>
      <c r="ED459" s="16"/>
      <c r="EE459" s="16"/>
      <c r="EF459" s="16"/>
      <c r="EG459" s="16"/>
      <c r="EH459" s="16"/>
      <c r="EI459" s="16"/>
      <c r="EJ459" s="16"/>
      <c r="EK459" s="16"/>
      <c r="EL459" s="16"/>
      <c r="EM459" s="16"/>
      <c r="EN459" s="16"/>
      <c r="EO459" s="16"/>
      <c r="EP459" s="16"/>
      <c r="EQ459" s="16"/>
      <c r="ER459" s="16"/>
      <c r="ES459" s="16"/>
      <c r="ET459" s="16"/>
      <c r="EU459" s="16"/>
      <c r="EV459" s="16"/>
      <c r="EW459" s="16"/>
      <c r="EX459" s="16"/>
      <c r="EY459" s="16"/>
      <c r="EZ459" s="16"/>
      <c r="FA459" s="16"/>
    </row>
    <row r="460" spans="1:157" ht="15.75">
      <c r="A460" s="86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  <c r="DG460" s="16"/>
      <c r="DH460" s="16"/>
      <c r="DI460" s="16"/>
      <c r="DJ460" s="16"/>
      <c r="DK460" s="16"/>
      <c r="DL460" s="16"/>
      <c r="DM460" s="16"/>
      <c r="DN460" s="16"/>
      <c r="DO460" s="16"/>
      <c r="DP460" s="16"/>
      <c r="DQ460" s="16"/>
      <c r="DR460" s="16"/>
      <c r="DS460" s="16"/>
      <c r="DT460" s="16"/>
      <c r="DU460" s="16"/>
      <c r="DV460" s="16"/>
      <c r="DW460" s="16"/>
      <c r="DX460" s="16"/>
      <c r="DY460" s="16"/>
      <c r="DZ460" s="16"/>
      <c r="EA460" s="16"/>
      <c r="EB460" s="16"/>
      <c r="EC460" s="16"/>
      <c r="ED460" s="16"/>
      <c r="EE460" s="16"/>
      <c r="EF460" s="16"/>
      <c r="EG460" s="16"/>
      <c r="EH460" s="16"/>
      <c r="EI460" s="16"/>
      <c r="EJ460" s="16"/>
      <c r="EK460" s="16"/>
      <c r="EL460" s="16"/>
      <c r="EM460" s="16"/>
      <c r="EN460" s="16"/>
      <c r="EO460" s="16"/>
      <c r="EP460" s="16"/>
      <c r="EQ460" s="16"/>
      <c r="ER460" s="16"/>
      <c r="ES460" s="16"/>
      <c r="ET460" s="16"/>
      <c r="EU460" s="16"/>
      <c r="EV460" s="16"/>
      <c r="EW460" s="16"/>
      <c r="EX460" s="16"/>
      <c r="EY460" s="16"/>
      <c r="EZ460" s="16"/>
      <c r="FA460" s="16"/>
    </row>
    <row r="461" spans="1:157" ht="15.75">
      <c r="A461" s="86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16"/>
      <c r="EZ461" s="16"/>
      <c r="FA461" s="16"/>
    </row>
    <row r="462" spans="1:157" ht="15.75">
      <c r="A462" s="86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  <c r="DZ462" s="16"/>
      <c r="EA462" s="16"/>
      <c r="EB462" s="16"/>
      <c r="EC462" s="16"/>
      <c r="ED462" s="16"/>
      <c r="EE462" s="16"/>
      <c r="EF462" s="16"/>
      <c r="EG462" s="16"/>
      <c r="EH462" s="16"/>
      <c r="EI462" s="16"/>
      <c r="EJ462" s="16"/>
      <c r="EK462" s="16"/>
      <c r="EL462" s="16"/>
      <c r="EM462" s="16"/>
      <c r="EN462" s="16"/>
      <c r="EO462" s="16"/>
      <c r="EP462" s="16"/>
      <c r="EQ462" s="16"/>
      <c r="ER462" s="16"/>
      <c r="ES462" s="16"/>
      <c r="ET462" s="16"/>
      <c r="EU462" s="16"/>
      <c r="EV462" s="16"/>
      <c r="EW462" s="16"/>
      <c r="EX462" s="16"/>
      <c r="EY462" s="16"/>
      <c r="EZ462" s="16"/>
      <c r="FA462" s="16"/>
    </row>
    <row r="463" spans="1:157" ht="15.75">
      <c r="A463" s="86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16"/>
      <c r="EB463" s="16"/>
      <c r="EC463" s="16"/>
      <c r="ED463" s="16"/>
      <c r="EE463" s="16"/>
      <c r="EF463" s="16"/>
      <c r="EG463" s="16"/>
      <c r="EH463" s="16"/>
      <c r="EI463" s="16"/>
      <c r="EJ463" s="16"/>
      <c r="EK463" s="16"/>
      <c r="EL463" s="16"/>
      <c r="EM463" s="16"/>
      <c r="EN463" s="16"/>
      <c r="EO463" s="16"/>
      <c r="EP463" s="16"/>
      <c r="EQ463" s="16"/>
      <c r="ER463" s="16"/>
      <c r="ES463" s="16"/>
      <c r="ET463" s="16"/>
      <c r="EU463" s="16"/>
      <c r="EV463" s="16"/>
      <c r="EW463" s="16"/>
      <c r="EX463" s="16"/>
      <c r="EY463" s="16"/>
      <c r="EZ463" s="16"/>
      <c r="FA463" s="16"/>
    </row>
    <row r="464" spans="1:157" ht="15.75">
      <c r="A464" s="86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16"/>
      <c r="EB464" s="16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  <c r="EU464" s="16"/>
      <c r="EV464" s="16"/>
      <c r="EW464" s="16"/>
      <c r="EX464" s="16"/>
      <c r="EY464" s="16"/>
      <c r="EZ464" s="16"/>
      <c r="FA464" s="16"/>
    </row>
    <row r="465" spans="1:157" ht="15.75">
      <c r="A465" s="86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16"/>
      <c r="EZ465" s="16"/>
      <c r="FA465" s="16"/>
    </row>
    <row r="466" spans="1:157" ht="15.75">
      <c r="A466" s="86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16"/>
      <c r="EZ466" s="16"/>
      <c r="FA466" s="16"/>
    </row>
    <row r="467" spans="1:157" ht="15.75">
      <c r="A467" s="86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  <c r="EZ467" s="16"/>
      <c r="FA467" s="16"/>
    </row>
    <row r="468" spans="1:157" ht="15.75">
      <c r="A468" s="86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  <c r="DY468" s="16"/>
      <c r="DZ468" s="16"/>
      <c r="EA468" s="16"/>
      <c r="EB468" s="16"/>
      <c r="EC468" s="16"/>
      <c r="ED468" s="16"/>
      <c r="EE468" s="16"/>
      <c r="EF468" s="16"/>
      <c r="EG468" s="16"/>
      <c r="EH468" s="16"/>
      <c r="EI468" s="16"/>
      <c r="EJ468" s="16"/>
      <c r="EK468" s="16"/>
      <c r="EL468" s="16"/>
      <c r="EM468" s="16"/>
      <c r="EN468" s="16"/>
      <c r="EO468" s="16"/>
      <c r="EP468" s="16"/>
      <c r="EQ468" s="16"/>
      <c r="ER468" s="16"/>
      <c r="ES468" s="16"/>
      <c r="ET468" s="16"/>
      <c r="EU468" s="16"/>
      <c r="EV468" s="16"/>
      <c r="EW468" s="16"/>
      <c r="EX468" s="16"/>
      <c r="EY468" s="16"/>
      <c r="EZ468" s="16"/>
      <c r="FA468" s="16"/>
    </row>
    <row r="469" spans="1:157" ht="15.75">
      <c r="A469" s="86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  <c r="DY469" s="16"/>
      <c r="DZ469" s="16"/>
      <c r="EA469" s="16"/>
      <c r="EB469" s="16"/>
      <c r="EC469" s="16"/>
      <c r="ED469" s="16"/>
      <c r="EE469" s="16"/>
      <c r="EF469" s="16"/>
      <c r="EG469" s="16"/>
      <c r="EH469" s="16"/>
      <c r="EI469" s="16"/>
      <c r="EJ469" s="16"/>
      <c r="EK469" s="16"/>
      <c r="EL469" s="16"/>
      <c r="EM469" s="16"/>
      <c r="EN469" s="16"/>
      <c r="EO469" s="16"/>
      <c r="EP469" s="16"/>
      <c r="EQ469" s="16"/>
      <c r="ER469" s="16"/>
      <c r="ES469" s="16"/>
      <c r="ET469" s="16"/>
      <c r="EU469" s="16"/>
      <c r="EV469" s="16"/>
      <c r="EW469" s="16"/>
      <c r="EX469" s="16"/>
      <c r="EY469" s="16"/>
      <c r="EZ469" s="16"/>
      <c r="FA469" s="16"/>
    </row>
    <row r="470" spans="1:157" ht="15.75">
      <c r="A470" s="86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  <c r="DV470" s="16"/>
      <c r="DW470" s="16"/>
      <c r="DX470" s="16"/>
      <c r="DY470" s="16"/>
      <c r="DZ470" s="16"/>
      <c r="EA470" s="16"/>
      <c r="EB470" s="16"/>
      <c r="EC470" s="16"/>
      <c r="ED470" s="16"/>
      <c r="EE470" s="16"/>
      <c r="EF470" s="16"/>
      <c r="EG470" s="16"/>
      <c r="EH470" s="16"/>
      <c r="EI470" s="16"/>
      <c r="EJ470" s="16"/>
      <c r="EK470" s="16"/>
      <c r="EL470" s="16"/>
      <c r="EM470" s="16"/>
      <c r="EN470" s="16"/>
      <c r="EO470" s="16"/>
      <c r="EP470" s="16"/>
      <c r="EQ470" s="16"/>
      <c r="ER470" s="16"/>
      <c r="ES470" s="16"/>
      <c r="ET470" s="16"/>
      <c r="EU470" s="16"/>
      <c r="EV470" s="16"/>
      <c r="EW470" s="16"/>
      <c r="EX470" s="16"/>
      <c r="EY470" s="16"/>
      <c r="EZ470" s="16"/>
      <c r="FA470" s="16"/>
    </row>
    <row r="471" spans="1:157" ht="15.75">
      <c r="A471" s="86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6"/>
      <c r="DS471" s="16"/>
      <c r="DT471" s="16"/>
      <c r="DU471" s="16"/>
      <c r="DV471" s="16"/>
      <c r="DW471" s="16"/>
      <c r="DX471" s="16"/>
      <c r="DY471" s="16"/>
      <c r="DZ471" s="16"/>
      <c r="EA471" s="16"/>
      <c r="EB471" s="16"/>
      <c r="EC471" s="16"/>
      <c r="ED471" s="16"/>
      <c r="EE471" s="16"/>
      <c r="EF471" s="16"/>
      <c r="EG471" s="16"/>
      <c r="EH471" s="16"/>
      <c r="EI471" s="16"/>
      <c r="EJ471" s="16"/>
      <c r="EK471" s="16"/>
      <c r="EL471" s="16"/>
      <c r="EM471" s="16"/>
      <c r="EN471" s="16"/>
      <c r="EO471" s="16"/>
      <c r="EP471" s="16"/>
      <c r="EQ471" s="16"/>
      <c r="ER471" s="16"/>
      <c r="ES471" s="16"/>
      <c r="ET471" s="16"/>
      <c r="EU471" s="16"/>
      <c r="EV471" s="16"/>
      <c r="EW471" s="16"/>
      <c r="EX471" s="16"/>
      <c r="EY471" s="16"/>
      <c r="EZ471" s="16"/>
      <c r="FA471" s="16"/>
    </row>
    <row r="472" spans="1:157" ht="15.75">
      <c r="A472" s="86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6"/>
      <c r="DS472" s="16"/>
      <c r="DT472" s="16"/>
      <c r="DU472" s="16"/>
      <c r="DV472" s="16"/>
      <c r="DW472" s="16"/>
      <c r="DX472" s="16"/>
      <c r="DY472" s="16"/>
      <c r="DZ472" s="16"/>
      <c r="EA472" s="16"/>
      <c r="EB472" s="16"/>
      <c r="EC472" s="16"/>
      <c r="ED472" s="16"/>
      <c r="EE472" s="16"/>
      <c r="EF472" s="16"/>
      <c r="EG472" s="16"/>
      <c r="EH472" s="16"/>
      <c r="EI472" s="16"/>
      <c r="EJ472" s="16"/>
      <c r="EK472" s="16"/>
      <c r="EL472" s="16"/>
      <c r="EM472" s="16"/>
      <c r="EN472" s="16"/>
      <c r="EO472" s="16"/>
      <c r="EP472" s="16"/>
      <c r="EQ472" s="16"/>
      <c r="ER472" s="16"/>
      <c r="ES472" s="16"/>
      <c r="ET472" s="16"/>
      <c r="EU472" s="16"/>
      <c r="EV472" s="16"/>
      <c r="EW472" s="16"/>
      <c r="EX472" s="16"/>
      <c r="EY472" s="16"/>
      <c r="EZ472" s="16"/>
      <c r="FA472" s="16"/>
    </row>
    <row r="473" spans="1:157" ht="15.75">
      <c r="A473" s="86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  <c r="DY473" s="16"/>
      <c r="DZ473" s="16"/>
      <c r="EA473" s="16"/>
      <c r="EB473" s="16"/>
      <c r="EC473" s="16"/>
      <c r="ED473" s="16"/>
      <c r="EE473" s="16"/>
      <c r="EF473" s="16"/>
      <c r="EG473" s="16"/>
      <c r="EH473" s="16"/>
      <c r="EI473" s="16"/>
      <c r="EJ473" s="16"/>
      <c r="EK473" s="16"/>
      <c r="EL473" s="16"/>
      <c r="EM473" s="16"/>
      <c r="EN473" s="16"/>
      <c r="EO473" s="16"/>
      <c r="EP473" s="16"/>
      <c r="EQ473" s="16"/>
      <c r="ER473" s="16"/>
      <c r="ES473" s="16"/>
      <c r="ET473" s="16"/>
      <c r="EU473" s="16"/>
      <c r="EV473" s="16"/>
      <c r="EW473" s="16"/>
      <c r="EX473" s="16"/>
      <c r="EY473" s="16"/>
      <c r="EZ473" s="16"/>
      <c r="FA473" s="16"/>
    </row>
    <row r="474" spans="1:157" ht="15.75">
      <c r="A474" s="86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6"/>
      <c r="DW474" s="16"/>
      <c r="DX474" s="16"/>
      <c r="DY474" s="16"/>
      <c r="DZ474" s="16"/>
      <c r="EA474" s="16"/>
      <c r="EB474" s="16"/>
      <c r="EC474" s="16"/>
      <c r="ED474" s="16"/>
      <c r="EE474" s="16"/>
      <c r="EF474" s="16"/>
      <c r="EG474" s="16"/>
      <c r="EH474" s="16"/>
      <c r="EI474" s="16"/>
      <c r="EJ474" s="16"/>
      <c r="EK474" s="16"/>
      <c r="EL474" s="16"/>
      <c r="EM474" s="16"/>
      <c r="EN474" s="16"/>
      <c r="EO474" s="16"/>
      <c r="EP474" s="16"/>
      <c r="EQ474" s="16"/>
      <c r="ER474" s="16"/>
      <c r="ES474" s="16"/>
      <c r="ET474" s="16"/>
      <c r="EU474" s="16"/>
      <c r="EV474" s="16"/>
      <c r="EW474" s="16"/>
      <c r="EX474" s="16"/>
      <c r="EY474" s="16"/>
      <c r="EZ474" s="16"/>
      <c r="FA474" s="16"/>
    </row>
    <row r="475" spans="1:157" ht="15.75">
      <c r="A475" s="86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  <c r="DY475" s="16"/>
      <c r="DZ475" s="16"/>
      <c r="EA475" s="16"/>
      <c r="EB475" s="16"/>
      <c r="EC475" s="16"/>
      <c r="ED475" s="16"/>
      <c r="EE475" s="16"/>
      <c r="EF475" s="16"/>
      <c r="EG475" s="16"/>
      <c r="EH475" s="16"/>
      <c r="EI475" s="16"/>
      <c r="EJ475" s="16"/>
      <c r="EK475" s="16"/>
      <c r="EL475" s="16"/>
      <c r="EM475" s="16"/>
      <c r="EN475" s="16"/>
      <c r="EO475" s="16"/>
      <c r="EP475" s="16"/>
      <c r="EQ475" s="16"/>
      <c r="ER475" s="16"/>
      <c r="ES475" s="16"/>
      <c r="ET475" s="16"/>
      <c r="EU475" s="16"/>
      <c r="EV475" s="16"/>
      <c r="EW475" s="16"/>
      <c r="EX475" s="16"/>
      <c r="EY475" s="16"/>
      <c r="EZ475" s="16"/>
      <c r="FA475" s="16"/>
    </row>
    <row r="476" spans="1:157" ht="15.75">
      <c r="A476" s="86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  <c r="EZ476" s="16"/>
      <c r="FA476" s="16"/>
    </row>
    <row r="477" spans="1:157" ht="15.75">
      <c r="A477" s="86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  <c r="DY477" s="16"/>
      <c r="DZ477" s="16"/>
      <c r="EA477" s="16"/>
      <c r="EB477" s="16"/>
      <c r="EC477" s="16"/>
      <c r="ED477" s="16"/>
      <c r="EE477" s="16"/>
      <c r="EF477" s="16"/>
      <c r="EG477" s="16"/>
      <c r="EH477" s="16"/>
      <c r="EI477" s="16"/>
      <c r="EJ477" s="16"/>
      <c r="EK477" s="16"/>
      <c r="EL477" s="16"/>
      <c r="EM477" s="16"/>
      <c r="EN477" s="16"/>
      <c r="EO477" s="16"/>
      <c r="EP477" s="16"/>
      <c r="EQ477" s="16"/>
      <c r="ER477" s="16"/>
      <c r="ES477" s="16"/>
      <c r="ET477" s="16"/>
      <c r="EU477" s="16"/>
      <c r="EV477" s="16"/>
      <c r="EW477" s="16"/>
      <c r="EX477" s="16"/>
      <c r="EY477" s="16"/>
      <c r="EZ477" s="16"/>
      <c r="FA477" s="16"/>
    </row>
    <row r="478" spans="1:157" ht="15.75">
      <c r="A478" s="86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16"/>
      <c r="EB478" s="16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  <c r="EO478" s="16"/>
      <c r="EP478" s="16"/>
      <c r="EQ478" s="16"/>
      <c r="ER478" s="16"/>
      <c r="ES478" s="16"/>
      <c r="ET478" s="16"/>
      <c r="EU478" s="16"/>
      <c r="EV478" s="16"/>
      <c r="EW478" s="16"/>
      <c r="EX478" s="16"/>
      <c r="EY478" s="16"/>
      <c r="EZ478" s="16"/>
      <c r="FA478" s="16"/>
    </row>
    <row r="479" spans="1:157" ht="15.75">
      <c r="A479" s="86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16"/>
      <c r="EZ479" s="16"/>
      <c r="FA479" s="16"/>
    </row>
    <row r="480" spans="1:157" ht="15.75">
      <c r="A480" s="86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  <c r="EZ480" s="16"/>
      <c r="FA480" s="16"/>
    </row>
    <row r="481" spans="1:157" ht="15.75">
      <c r="A481" s="86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16"/>
      <c r="EB481" s="16"/>
      <c r="EC481" s="16"/>
      <c r="ED481" s="16"/>
      <c r="EE481" s="16"/>
      <c r="EF481" s="16"/>
      <c r="EG481" s="16"/>
      <c r="EH481" s="16"/>
      <c r="EI481" s="16"/>
      <c r="EJ481" s="16"/>
      <c r="EK481" s="16"/>
      <c r="EL481" s="16"/>
      <c r="EM481" s="16"/>
      <c r="EN481" s="16"/>
      <c r="EO481" s="16"/>
      <c r="EP481" s="16"/>
      <c r="EQ481" s="16"/>
      <c r="ER481" s="16"/>
      <c r="ES481" s="16"/>
      <c r="ET481" s="16"/>
      <c r="EU481" s="16"/>
      <c r="EV481" s="16"/>
      <c r="EW481" s="16"/>
      <c r="EX481" s="16"/>
      <c r="EY481" s="16"/>
      <c r="EZ481" s="16"/>
      <c r="FA481" s="16"/>
    </row>
    <row r="482" spans="1:157" ht="15.75">
      <c r="A482" s="86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  <c r="DY482" s="16"/>
      <c r="DZ482" s="16"/>
      <c r="EA482" s="16"/>
      <c r="EB482" s="16"/>
      <c r="EC482" s="16"/>
      <c r="ED482" s="16"/>
      <c r="EE482" s="16"/>
      <c r="EF482" s="16"/>
      <c r="EG482" s="16"/>
      <c r="EH482" s="16"/>
      <c r="EI482" s="16"/>
      <c r="EJ482" s="16"/>
      <c r="EK482" s="16"/>
      <c r="EL482" s="16"/>
      <c r="EM482" s="16"/>
      <c r="EN482" s="16"/>
      <c r="EO482" s="16"/>
      <c r="EP482" s="16"/>
      <c r="EQ482" s="16"/>
      <c r="ER482" s="16"/>
      <c r="ES482" s="16"/>
      <c r="ET482" s="16"/>
      <c r="EU482" s="16"/>
      <c r="EV482" s="16"/>
      <c r="EW482" s="16"/>
      <c r="EX482" s="16"/>
      <c r="EY482" s="16"/>
      <c r="EZ482" s="16"/>
      <c r="FA482" s="16"/>
    </row>
    <row r="483" spans="1:157" ht="15.75">
      <c r="A483" s="86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  <c r="EO483" s="16"/>
      <c r="EP483" s="16"/>
      <c r="EQ483" s="16"/>
      <c r="ER483" s="16"/>
      <c r="ES483" s="16"/>
      <c r="ET483" s="16"/>
      <c r="EU483" s="16"/>
      <c r="EV483" s="16"/>
      <c r="EW483" s="16"/>
      <c r="EX483" s="16"/>
      <c r="EY483" s="16"/>
      <c r="EZ483" s="16"/>
      <c r="FA483" s="16"/>
    </row>
    <row r="484" spans="1:157" ht="15.75">
      <c r="A484" s="86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  <c r="DY484" s="16"/>
      <c r="DZ484" s="16"/>
      <c r="EA484" s="16"/>
      <c r="EB484" s="16"/>
      <c r="EC484" s="16"/>
      <c r="ED484" s="16"/>
      <c r="EE484" s="16"/>
      <c r="EF484" s="16"/>
      <c r="EG484" s="16"/>
      <c r="EH484" s="16"/>
      <c r="EI484" s="16"/>
      <c r="EJ484" s="16"/>
      <c r="EK484" s="16"/>
      <c r="EL484" s="16"/>
      <c r="EM484" s="16"/>
      <c r="EN484" s="16"/>
      <c r="EO484" s="16"/>
      <c r="EP484" s="16"/>
      <c r="EQ484" s="16"/>
      <c r="ER484" s="16"/>
      <c r="ES484" s="16"/>
      <c r="ET484" s="16"/>
      <c r="EU484" s="16"/>
      <c r="EV484" s="16"/>
      <c r="EW484" s="16"/>
      <c r="EX484" s="16"/>
      <c r="EY484" s="16"/>
      <c r="EZ484" s="16"/>
      <c r="FA484" s="16"/>
    </row>
    <row r="485" spans="1:157" ht="15.75">
      <c r="A485" s="86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  <c r="DY485" s="16"/>
      <c r="DZ485" s="16"/>
      <c r="EA485" s="16"/>
      <c r="EB485" s="16"/>
      <c r="EC485" s="16"/>
      <c r="ED485" s="16"/>
      <c r="EE485" s="16"/>
      <c r="EF485" s="16"/>
      <c r="EG485" s="16"/>
      <c r="EH485" s="16"/>
      <c r="EI485" s="16"/>
      <c r="EJ485" s="16"/>
      <c r="EK485" s="16"/>
      <c r="EL485" s="16"/>
      <c r="EM485" s="16"/>
      <c r="EN485" s="16"/>
      <c r="EO485" s="16"/>
      <c r="EP485" s="16"/>
      <c r="EQ485" s="16"/>
      <c r="ER485" s="16"/>
      <c r="ES485" s="16"/>
      <c r="ET485" s="16"/>
      <c r="EU485" s="16"/>
      <c r="EV485" s="16"/>
      <c r="EW485" s="16"/>
      <c r="EX485" s="16"/>
      <c r="EY485" s="16"/>
      <c r="EZ485" s="16"/>
      <c r="FA485" s="16"/>
    </row>
    <row r="486" spans="1:157" ht="15.75">
      <c r="A486" s="86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  <c r="DV486" s="16"/>
      <c r="DW486" s="16"/>
      <c r="DX486" s="16"/>
      <c r="DY486" s="16"/>
      <c r="DZ486" s="16"/>
      <c r="EA486" s="16"/>
      <c r="EB486" s="16"/>
      <c r="EC486" s="16"/>
      <c r="ED486" s="16"/>
      <c r="EE486" s="16"/>
      <c r="EF486" s="16"/>
      <c r="EG486" s="16"/>
      <c r="EH486" s="16"/>
      <c r="EI486" s="16"/>
      <c r="EJ486" s="16"/>
      <c r="EK486" s="16"/>
      <c r="EL486" s="16"/>
      <c r="EM486" s="16"/>
      <c r="EN486" s="16"/>
      <c r="EO486" s="16"/>
      <c r="EP486" s="16"/>
      <c r="EQ486" s="16"/>
      <c r="ER486" s="16"/>
      <c r="ES486" s="16"/>
      <c r="ET486" s="16"/>
      <c r="EU486" s="16"/>
      <c r="EV486" s="16"/>
      <c r="EW486" s="16"/>
      <c r="EX486" s="16"/>
      <c r="EY486" s="16"/>
      <c r="EZ486" s="16"/>
      <c r="FA486" s="16"/>
    </row>
    <row r="487" spans="1:157" ht="15.75">
      <c r="A487" s="86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  <c r="EO487" s="16"/>
      <c r="EP487" s="16"/>
      <c r="EQ487" s="16"/>
      <c r="ER487" s="16"/>
      <c r="ES487" s="16"/>
      <c r="ET487" s="16"/>
      <c r="EU487" s="16"/>
      <c r="EV487" s="16"/>
      <c r="EW487" s="16"/>
      <c r="EX487" s="16"/>
      <c r="EY487" s="16"/>
      <c r="EZ487" s="16"/>
      <c r="FA487" s="16"/>
    </row>
    <row r="488" spans="1:157" ht="15.75">
      <c r="A488" s="86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  <c r="EO488" s="16"/>
      <c r="EP488" s="16"/>
      <c r="EQ488" s="16"/>
      <c r="ER488" s="16"/>
      <c r="ES488" s="16"/>
      <c r="ET488" s="16"/>
      <c r="EU488" s="16"/>
      <c r="EV488" s="16"/>
      <c r="EW488" s="16"/>
      <c r="EX488" s="16"/>
      <c r="EY488" s="16"/>
      <c r="EZ488" s="16"/>
      <c r="FA488" s="16"/>
    </row>
    <row r="489" spans="1:157" ht="15.75">
      <c r="A489" s="86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  <c r="EO489" s="16"/>
      <c r="EP489" s="16"/>
      <c r="EQ489" s="16"/>
      <c r="ER489" s="16"/>
      <c r="ES489" s="16"/>
      <c r="ET489" s="16"/>
      <c r="EU489" s="16"/>
      <c r="EV489" s="16"/>
      <c r="EW489" s="16"/>
      <c r="EX489" s="16"/>
      <c r="EY489" s="16"/>
      <c r="EZ489" s="16"/>
      <c r="FA489" s="16"/>
    </row>
    <row r="490" spans="1:157" ht="15.75">
      <c r="A490" s="86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16"/>
      <c r="EB490" s="16"/>
      <c r="EC490" s="16"/>
      <c r="ED490" s="16"/>
      <c r="EE490" s="16"/>
      <c r="EF490" s="16"/>
      <c r="EG490" s="16"/>
      <c r="EH490" s="16"/>
      <c r="EI490" s="16"/>
      <c r="EJ490" s="16"/>
      <c r="EK490" s="16"/>
      <c r="EL490" s="16"/>
      <c r="EM490" s="16"/>
      <c r="EN490" s="16"/>
      <c r="EO490" s="16"/>
      <c r="EP490" s="16"/>
      <c r="EQ490" s="16"/>
      <c r="ER490" s="16"/>
      <c r="ES490" s="16"/>
      <c r="ET490" s="16"/>
      <c r="EU490" s="16"/>
      <c r="EV490" s="16"/>
      <c r="EW490" s="16"/>
      <c r="EX490" s="16"/>
      <c r="EY490" s="16"/>
      <c r="EZ490" s="16"/>
      <c r="FA490" s="16"/>
    </row>
    <row r="491" spans="1:157" ht="15.75">
      <c r="A491" s="86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16"/>
      <c r="EB491" s="16"/>
      <c r="EC491" s="16"/>
      <c r="ED491" s="16"/>
      <c r="EE491" s="16"/>
      <c r="EF491" s="16"/>
      <c r="EG491" s="16"/>
      <c r="EH491" s="16"/>
      <c r="EI491" s="16"/>
      <c r="EJ491" s="16"/>
      <c r="EK491" s="16"/>
      <c r="EL491" s="16"/>
      <c r="EM491" s="16"/>
      <c r="EN491" s="16"/>
      <c r="EO491" s="16"/>
      <c r="EP491" s="16"/>
      <c r="EQ491" s="16"/>
      <c r="ER491" s="16"/>
      <c r="ES491" s="16"/>
      <c r="ET491" s="16"/>
      <c r="EU491" s="16"/>
      <c r="EV491" s="16"/>
      <c r="EW491" s="16"/>
      <c r="EX491" s="16"/>
      <c r="EY491" s="16"/>
      <c r="EZ491" s="16"/>
      <c r="FA491" s="16"/>
    </row>
    <row r="492" spans="1:157" ht="15.75">
      <c r="A492" s="86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  <c r="DY492" s="16"/>
      <c r="DZ492" s="16"/>
      <c r="EA492" s="16"/>
      <c r="EB492" s="16"/>
      <c r="EC492" s="16"/>
      <c r="ED492" s="16"/>
      <c r="EE492" s="16"/>
      <c r="EF492" s="16"/>
      <c r="EG492" s="16"/>
      <c r="EH492" s="16"/>
      <c r="EI492" s="16"/>
      <c r="EJ492" s="16"/>
      <c r="EK492" s="16"/>
      <c r="EL492" s="16"/>
      <c r="EM492" s="16"/>
      <c r="EN492" s="16"/>
      <c r="EO492" s="16"/>
      <c r="EP492" s="16"/>
      <c r="EQ492" s="16"/>
      <c r="ER492" s="16"/>
      <c r="ES492" s="16"/>
      <c r="ET492" s="16"/>
      <c r="EU492" s="16"/>
      <c r="EV492" s="16"/>
      <c r="EW492" s="16"/>
      <c r="EX492" s="16"/>
      <c r="EY492" s="16"/>
      <c r="EZ492" s="16"/>
      <c r="FA492" s="16"/>
    </row>
    <row r="493" spans="1:157" ht="15.75">
      <c r="A493" s="86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  <c r="DY493" s="16"/>
      <c r="DZ493" s="16"/>
      <c r="EA493" s="16"/>
      <c r="EB493" s="16"/>
      <c r="EC493" s="16"/>
      <c r="ED493" s="16"/>
      <c r="EE493" s="16"/>
      <c r="EF493" s="16"/>
      <c r="EG493" s="16"/>
      <c r="EH493" s="16"/>
      <c r="EI493" s="16"/>
      <c r="EJ493" s="16"/>
      <c r="EK493" s="16"/>
      <c r="EL493" s="16"/>
      <c r="EM493" s="16"/>
      <c r="EN493" s="16"/>
      <c r="EO493" s="16"/>
      <c r="EP493" s="16"/>
      <c r="EQ493" s="16"/>
      <c r="ER493" s="16"/>
      <c r="ES493" s="16"/>
      <c r="ET493" s="16"/>
      <c r="EU493" s="16"/>
      <c r="EV493" s="16"/>
      <c r="EW493" s="16"/>
      <c r="EX493" s="16"/>
      <c r="EY493" s="16"/>
      <c r="EZ493" s="16"/>
      <c r="FA493" s="16"/>
    </row>
    <row r="494" spans="1:157" ht="15.75">
      <c r="A494" s="86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  <c r="DG494" s="16"/>
      <c r="DH494" s="16"/>
      <c r="DI494" s="16"/>
      <c r="DJ494" s="16"/>
      <c r="DK494" s="16"/>
      <c r="DL494" s="16"/>
      <c r="DM494" s="16"/>
      <c r="DN494" s="16"/>
      <c r="DO494" s="16"/>
      <c r="DP494" s="16"/>
      <c r="DQ494" s="16"/>
      <c r="DR494" s="16"/>
      <c r="DS494" s="16"/>
      <c r="DT494" s="16"/>
      <c r="DU494" s="16"/>
      <c r="DV494" s="16"/>
      <c r="DW494" s="16"/>
      <c r="DX494" s="16"/>
      <c r="DY494" s="16"/>
      <c r="DZ494" s="16"/>
      <c r="EA494" s="16"/>
      <c r="EB494" s="16"/>
      <c r="EC494" s="16"/>
      <c r="ED494" s="16"/>
      <c r="EE494" s="16"/>
      <c r="EF494" s="16"/>
      <c r="EG494" s="16"/>
      <c r="EH494" s="16"/>
      <c r="EI494" s="16"/>
      <c r="EJ494" s="16"/>
      <c r="EK494" s="16"/>
      <c r="EL494" s="16"/>
      <c r="EM494" s="16"/>
      <c r="EN494" s="16"/>
      <c r="EO494" s="16"/>
      <c r="EP494" s="16"/>
      <c r="EQ494" s="16"/>
      <c r="ER494" s="16"/>
      <c r="ES494" s="16"/>
      <c r="ET494" s="16"/>
      <c r="EU494" s="16"/>
      <c r="EV494" s="16"/>
      <c r="EW494" s="16"/>
      <c r="EX494" s="16"/>
      <c r="EY494" s="16"/>
      <c r="EZ494" s="16"/>
      <c r="FA494" s="16"/>
    </row>
    <row r="495" spans="1:157" ht="15.75">
      <c r="A495" s="86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  <c r="DY495" s="16"/>
      <c r="DZ495" s="16"/>
      <c r="EA495" s="16"/>
      <c r="EB495" s="16"/>
      <c r="EC495" s="16"/>
      <c r="ED495" s="16"/>
      <c r="EE495" s="16"/>
      <c r="EF495" s="16"/>
      <c r="EG495" s="16"/>
      <c r="EH495" s="16"/>
      <c r="EI495" s="16"/>
      <c r="EJ495" s="16"/>
      <c r="EK495" s="16"/>
      <c r="EL495" s="16"/>
      <c r="EM495" s="16"/>
      <c r="EN495" s="16"/>
      <c r="EO495" s="16"/>
      <c r="EP495" s="16"/>
      <c r="EQ495" s="16"/>
      <c r="ER495" s="16"/>
      <c r="ES495" s="16"/>
      <c r="ET495" s="16"/>
      <c r="EU495" s="16"/>
      <c r="EV495" s="16"/>
      <c r="EW495" s="16"/>
      <c r="EX495" s="16"/>
      <c r="EY495" s="16"/>
      <c r="EZ495" s="16"/>
      <c r="FA495" s="16"/>
    </row>
    <row r="496" spans="1:157" ht="15.75">
      <c r="A496" s="86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  <c r="DV496" s="16"/>
      <c r="DW496" s="16"/>
      <c r="DX496" s="16"/>
      <c r="DY496" s="16"/>
      <c r="DZ496" s="16"/>
      <c r="EA496" s="16"/>
      <c r="EB496" s="16"/>
      <c r="EC496" s="16"/>
      <c r="ED496" s="16"/>
      <c r="EE496" s="16"/>
      <c r="EF496" s="16"/>
      <c r="EG496" s="16"/>
      <c r="EH496" s="16"/>
      <c r="EI496" s="16"/>
      <c r="EJ496" s="16"/>
      <c r="EK496" s="16"/>
      <c r="EL496" s="16"/>
      <c r="EM496" s="16"/>
      <c r="EN496" s="16"/>
      <c r="EO496" s="16"/>
      <c r="EP496" s="16"/>
      <c r="EQ496" s="16"/>
      <c r="ER496" s="16"/>
      <c r="ES496" s="16"/>
      <c r="ET496" s="16"/>
      <c r="EU496" s="16"/>
      <c r="EV496" s="16"/>
      <c r="EW496" s="16"/>
      <c r="EX496" s="16"/>
      <c r="EY496" s="16"/>
      <c r="EZ496" s="16"/>
      <c r="FA496" s="16"/>
    </row>
    <row r="497" spans="1:157" ht="15.75">
      <c r="A497" s="86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  <c r="DV497" s="16"/>
      <c r="DW497" s="16"/>
      <c r="DX497" s="16"/>
      <c r="DY497" s="16"/>
      <c r="DZ497" s="16"/>
      <c r="EA497" s="16"/>
      <c r="EB497" s="16"/>
      <c r="EC497" s="16"/>
      <c r="ED497" s="16"/>
      <c r="EE497" s="16"/>
      <c r="EF497" s="16"/>
      <c r="EG497" s="16"/>
      <c r="EH497" s="16"/>
      <c r="EI497" s="16"/>
      <c r="EJ497" s="16"/>
      <c r="EK497" s="16"/>
      <c r="EL497" s="16"/>
      <c r="EM497" s="16"/>
      <c r="EN497" s="16"/>
      <c r="EO497" s="16"/>
      <c r="EP497" s="16"/>
      <c r="EQ497" s="16"/>
      <c r="ER497" s="16"/>
      <c r="ES497" s="16"/>
      <c r="ET497" s="16"/>
      <c r="EU497" s="16"/>
      <c r="EV497" s="16"/>
      <c r="EW497" s="16"/>
      <c r="EX497" s="16"/>
      <c r="EY497" s="16"/>
      <c r="EZ497" s="16"/>
      <c r="FA497" s="16"/>
    </row>
    <row r="498" spans="1:157" ht="15.75">
      <c r="A498" s="86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  <c r="DY498" s="16"/>
      <c r="DZ498" s="16"/>
      <c r="EA498" s="16"/>
      <c r="EB498" s="16"/>
      <c r="EC498" s="16"/>
      <c r="ED498" s="16"/>
      <c r="EE498" s="16"/>
      <c r="EF498" s="16"/>
      <c r="EG498" s="16"/>
      <c r="EH498" s="16"/>
      <c r="EI498" s="16"/>
      <c r="EJ498" s="16"/>
      <c r="EK498" s="16"/>
      <c r="EL498" s="16"/>
      <c r="EM498" s="16"/>
      <c r="EN498" s="16"/>
      <c r="EO498" s="16"/>
      <c r="EP498" s="16"/>
      <c r="EQ498" s="16"/>
      <c r="ER498" s="16"/>
      <c r="ES498" s="16"/>
      <c r="ET498" s="16"/>
      <c r="EU498" s="16"/>
      <c r="EV498" s="16"/>
      <c r="EW498" s="16"/>
      <c r="EX498" s="16"/>
      <c r="EY498" s="16"/>
      <c r="EZ498" s="16"/>
      <c r="FA498" s="16"/>
    </row>
    <row r="499" spans="1:157" ht="15.75">
      <c r="A499" s="86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  <c r="DG499" s="16"/>
      <c r="DH499" s="16"/>
      <c r="DI499" s="16"/>
      <c r="DJ499" s="16"/>
      <c r="DK499" s="16"/>
      <c r="DL499" s="16"/>
      <c r="DM499" s="16"/>
      <c r="DN499" s="16"/>
      <c r="DO499" s="16"/>
      <c r="DP499" s="16"/>
      <c r="DQ499" s="16"/>
      <c r="DR499" s="16"/>
      <c r="DS499" s="16"/>
      <c r="DT499" s="16"/>
      <c r="DU499" s="16"/>
      <c r="DV499" s="16"/>
      <c r="DW499" s="16"/>
      <c r="DX499" s="16"/>
      <c r="DY499" s="16"/>
      <c r="DZ499" s="16"/>
      <c r="EA499" s="16"/>
      <c r="EB499" s="16"/>
      <c r="EC499" s="16"/>
      <c r="ED499" s="16"/>
      <c r="EE499" s="16"/>
      <c r="EF499" s="16"/>
      <c r="EG499" s="16"/>
      <c r="EH499" s="16"/>
      <c r="EI499" s="16"/>
      <c r="EJ499" s="16"/>
      <c r="EK499" s="16"/>
      <c r="EL499" s="16"/>
      <c r="EM499" s="16"/>
      <c r="EN499" s="16"/>
      <c r="EO499" s="16"/>
      <c r="EP499" s="16"/>
      <c r="EQ499" s="16"/>
      <c r="ER499" s="16"/>
      <c r="ES499" s="16"/>
      <c r="ET499" s="16"/>
      <c r="EU499" s="16"/>
      <c r="EV499" s="16"/>
      <c r="EW499" s="16"/>
      <c r="EX499" s="16"/>
      <c r="EY499" s="16"/>
      <c r="EZ499" s="16"/>
      <c r="FA499" s="16"/>
    </row>
    <row r="500" spans="1:157" ht="15.75">
      <c r="A500" s="86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  <c r="DV500" s="16"/>
      <c r="DW500" s="16"/>
      <c r="DX500" s="16"/>
      <c r="DY500" s="16"/>
      <c r="DZ500" s="16"/>
      <c r="EA500" s="16"/>
      <c r="EB500" s="16"/>
      <c r="EC500" s="16"/>
      <c r="ED500" s="16"/>
      <c r="EE500" s="16"/>
      <c r="EF500" s="16"/>
      <c r="EG500" s="16"/>
      <c r="EH500" s="16"/>
      <c r="EI500" s="16"/>
      <c r="EJ500" s="16"/>
      <c r="EK500" s="16"/>
      <c r="EL500" s="16"/>
      <c r="EM500" s="16"/>
      <c r="EN500" s="16"/>
      <c r="EO500" s="16"/>
      <c r="EP500" s="16"/>
      <c r="EQ500" s="16"/>
      <c r="ER500" s="16"/>
      <c r="ES500" s="16"/>
      <c r="ET500" s="16"/>
      <c r="EU500" s="16"/>
      <c r="EV500" s="16"/>
      <c r="EW500" s="16"/>
      <c r="EX500" s="16"/>
      <c r="EY500" s="16"/>
      <c r="EZ500" s="16"/>
      <c r="FA500" s="16"/>
    </row>
    <row r="501" spans="1:157" ht="15.75">
      <c r="A501" s="86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  <c r="DG501" s="16"/>
      <c r="DH501" s="16"/>
      <c r="DI501" s="16"/>
      <c r="DJ501" s="16"/>
      <c r="DK501" s="16"/>
      <c r="DL501" s="16"/>
      <c r="DM501" s="16"/>
      <c r="DN501" s="16"/>
      <c r="DO501" s="16"/>
      <c r="DP501" s="16"/>
      <c r="DQ501" s="16"/>
      <c r="DR501" s="16"/>
      <c r="DS501" s="16"/>
      <c r="DT501" s="16"/>
      <c r="DU501" s="16"/>
      <c r="DV501" s="16"/>
      <c r="DW501" s="16"/>
      <c r="DX501" s="16"/>
      <c r="DY501" s="16"/>
      <c r="DZ501" s="16"/>
      <c r="EA501" s="16"/>
      <c r="EB501" s="16"/>
      <c r="EC501" s="16"/>
      <c r="ED501" s="16"/>
      <c r="EE501" s="16"/>
      <c r="EF501" s="16"/>
      <c r="EG501" s="16"/>
      <c r="EH501" s="16"/>
      <c r="EI501" s="16"/>
      <c r="EJ501" s="16"/>
      <c r="EK501" s="16"/>
      <c r="EL501" s="16"/>
      <c r="EM501" s="16"/>
      <c r="EN501" s="16"/>
      <c r="EO501" s="16"/>
      <c r="EP501" s="16"/>
      <c r="EQ501" s="16"/>
      <c r="ER501" s="16"/>
      <c r="ES501" s="16"/>
      <c r="ET501" s="16"/>
      <c r="EU501" s="16"/>
      <c r="EV501" s="16"/>
      <c r="EW501" s="16"/>
      <c r="EX501" s="16"/>
      <c r="EY501" s="16"/>
      <c r="EZ501" s="16"/>
      <c r="FA501" s="16"/>
    </row>
    <row r="502" spans="1:157" ht="15.75">
      <c r="A502" s="86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  <c r="DG502" s="16"/>
      <c r="DH502" s="16"/>
      <c r="DI502" s="16"/>
      <c r="DJ502" s="16"/>
      <c r="DK502" s="16"/>
      <c r="DL502" s="16"/>
      <c r="DM502" s="16"/>
      <c r="DN502" s="16"/>
      <c r="DO502" s="16"/>
      <c r="DP502" s="16"/>
      <c r="DQ502" s="16"/>
      <c r="DR502" s="16"/>
      <c r="DS502" s="16"/>
      <c r="DT502" s="16"/>
      <c r="DU502" s="16"/>
      <c r="DV502" s="16"/>
      <c r="DW502" s="16"/>
      <c r="DX502" s="16"/>
      <c r="DY502" s="16"/>
      <c r="DZ502" s="16"/>
      <c r="EA502" s="16"/>
      <c r="EB502" s="16"/>
      <c r="EC502" s="16"/>
      <c r="ED502" s="16"/>
      <c r="EE502" s="16"/>
      <c r="EF502" s="16"/>
      <c r="EG502" s="16"/>
      <c r="EH502" s="16"/>
      <c r="EI502" s="16"/>
      <c r="EJ502" s="16"/>
      <c r="EK502" s="16"/>
      <c r="EL502" s="16"/>
      <c r="EM502" s="16"/>
      <c r="EN502" s="16"/>
      <c r="EO502" s="16"/>
      <c r="EP502" s="16"/>
      <c r="EQ502" s="16"/>
      <c r="ER502" s="16"/>
      <c r="ES502" s="16"/>
      <c r="ET502" s="16"/>
      <c r="EU502" s="16"/>
      <c r="EV502" s="16"/>
      <c r="EW502" s="16"/>
      <c r="EX502" s="16"/>
      <c r="EY502" s="16"/>
      <c r="EZ502" s="16"/>
      <c r="FA502" s="16"/>
    </row>
    <row r="503" spans="1:157" ht="15.75">
      <c r="A503" s="86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  <c r="DG503" s="16"/>
      <c r="DH503" s="16"/>
      <c r="DI503" s="16"/>
      <c r="DJ503" s="16"/>
      <c r="DK503" s="16"/>
      <c r="DL503" s="16"/>
      <c r="DM503" s="16"/>
      <c r="DN503" s="16"/>
      <c r="DO503" s="16"/>
      <c r="DP503" s="16"/>
      <c r="DQ503" s="16"/>
      <c r="DR503" s="16"/>
      <c r="DS503" s="16"/>
      <c r="DT503" s="16"/>
      <c r="DU503" s="16"/>
      <c r="DV503" s="16"/>
      <c r="DW503" s="16"/>
      <c r="DX503" s="16"/>
      <c r="DY503" s="16"/>
      <c r="DZ503" s="16"/>
      <c r="EA503" s="16"/>
      <c r="EB503" s="16"/>
      <c r="EC503" s="16"/>
      <c r="ED503" s="16"/>
      <c r="EE503" s="16"/>
      <c r="EF503" s="16"/>
      <c r="EG503" s="16"/>
      <c r="EH503" s="16"/>
      <c r="EI503" s="16"/>
      <c r="EJ503" s="16"/>
      <c r="EK503" s="16"/>
      <c r="EL503" s="16"/>
      <c r="EM503" s="16"/>
      <c r="EN503" s="16"/>
      <c r="EO503" s="16"/>
      <c r="EP503" s="16"/>
      <c r="EQ503" s="16"/>
      <c r="ER503" s="16"/>
      <c r="ES503" s="16"/>
      <c r="ET503" s="16"/>
      <c r="EU503" s="16"/>
      <c r="EV503" s="16"/>
      <c r="EW503" s="16"/>
      <c r="EX503" s="16"/>
      <c r="EY503" s="16"/>
      <c r="EZ503" s="16"/>
      <c r="FA503" s="16"/>
    </row>
    <row r="504" spans="1:157" ht="15.75">
      <c r="A504" s="86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  <c r="DG504" s="16"/>
      <c r="DH504" s="16"/>
      <c r="DI504" s="16"/>
      <c r="DJ504" s="16"/>
      <c r="DK504" s="16"/>
      <c r="DL504" s="16"/>
      <c r="DM504" s="16"/>
      <c r="DN504" s="16"/>
      <c r="DO504" s="16"/>
      <c r="DP504" s="16"/>
      <c r="DQ504" s="16"/>
      <c r="DR504" s="16"/>
      <c r="DS504" s="16"/>
      <c r="DT504" s="16"/>
      <c r="DU504" s="16"/>
      <c r="DV504" s="16"/>
      <c r="DW504" s="16"/>
      <c r="DX504" s="16"/>
      <c r="DY504" s="16"/>
      <c r="DZ504" s="16"/>
      <c r="EA504" s="16"/>
      <c r="EB504" s="16"/>
      <c r="EC504" s="16"/>
      <c r="ED504" s="16"/>
      <c r="EE504" s="16"/>
      <c r="EF504" s="16"/>
      <c r="EG504" s="16"/>
      <c r="EH504" s="16"/>
      <c r="EI504" s="16"/>
      <c r="EJ504" s="16"/>
      <c r="EK504" s="16"/>
      <c r="EL504" s="16"/>
      <c r="EM504" s="16"/>
      <c r="EN504" s="16"/>
      <c r="EO504" s="16"/>
      <c r="EP504" s="16"/>
      <c r="EQ504" s="16"/>
      <c r="ER504" s="16"/>
      <c r="ES504" s="16"/>
      <c r="ET504" s="16"/>
      <c r="EU504" s="16"/>
      <c r="EV504" s="16"/>
      <c r="EW504" s="16"/>
      <c r="EX504" s="16"/>
      <c r="EY504" s="16"/>
      <c r="EZ504" s="16"/>
      <c r="FA504" s="16"/>
    </row>
    <row r="505" spans="1:157" ht="15.75">
      <c r="A505" s="86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  <c r="DG505" s="16"/>
      <c r="DH505" s="16"/>
      <c r="DI505" s="16"/>
      <c r="DJ505" s="16"/>
      <c r="DK505" s="16"/>
      <c r="DL505" s="16"/>
      <c r="DM505" s="16"/>
      <c r="DN505" s="16"/>
      <c r="DO505" s="16"/>
      <c r="DP505" s="16"/>
      <c r="DQ505" s="16"/>
      <c r="DR505" s="16"/>
      <c r="DS505" s="16"/>
      <c r="DT505" s="16"/>
      <c r="DU505" s="16"/>
      <c r="DV505" s="16"/>
      <c r="DW505" s="16"/>
      <c r="DX505" s="16"/>
      <c r="DY505" s="16"/>
      <c r="DZ505" s="16"/>
      <c r="EA505" s="16"/>
      <c r="EB505" s="16"/>
      <c r="EC505" s="16"/>
      <c r="ED505" s="16"/>
      <c r="EE505" s="16"/>
      <c r="EF505" s="16"/>
      <c r="EG505" s="16"/>
      <c r="EH505" s="16"/>
      <c r="EI505" s="16"/>
      <c r="EJ505" s="16"/>
      <c r="EK505" s="16"/>
      <c r="EL505" s="16"/>
      <c r="EM505" s="16"/>
      <c r="EN505" s="16"/>
      <c r="EO505" s="16"/>
      <c r="EP505" s="16"/>
      <c r="EQ505" s="16"/>
      <c r="ER505" s="16"/>
      <c r="ES505" s="16"/>
      <c r="ET505" s="16"/>
      <c r="EU505" s="16"/>
      <c r="EV505" s="16"/>
      <c r="EW505" s="16"/>
      <c r="EX505" s="16"/>
      <c r="EY505" s="16"/>
      <c r="EZ505" s="16"/>
      <c r="FA505" s="16"/>
    </row>
    <row r="506" spans="1:157" ht="15.75">
      <c r="A506" s="86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  <c r="DV506" s="16"/>
      <c r="DW506" s="16"/>
      <c r="DX506" s="16"/>
      <c r="DY506" s="16"/>
      <c r="DZ506" s="16"/>
      <c r="EA506" s="16"/>
      <c r="EB506" s="16"/>
      <c r="EC506" s="16"/>
      <c r="ED506" s="16"/>
      <c r="EE506" s="16"/>
      <c r="EF506" s="16"/>
      <c r="EG506" s="16"/>
      <c r="EH506" s="16"/>
      <c r="EI506" s="16"/>
      <c r="EJ506" s="16"/>
      <c r="EK506" s="16"/>
      <c r="EL506" s="16"/>
      <c r="EM506" s="16"/>
      <c r="EN506" s="16"/>
      <c r="EO506" s="16"/>
      <c r="EP506" s="16"/>
      <c r="EQ506" s="16"/>
      <c r="ER506" s="16"/>
      <c r="ES506" s="16"/>
      <c r="ET506" s="16"/>
      <c r="EU506" s="16"/>
      <c r="EV506" s="16"/>
      <c r="EW506" s="16"/>
      <c r="EX506" s="16"/>
      <c r="EY506" s="16"/>
      <c r="EZ506" s="16"/>
      <c r="FA506" s="16"/>
    </row>
    <row r="507" spans="1:157" ht="15.75">
      <c r="A507" s="86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  <c r="DV507" s="16"/>
      <c r="DW507" s="16"/>
      <c r="DX507" s="16"/>
      <c r="DY507" s="16"/>
      <c r="DZ507" s="16"/>
      <c r="EA507" s="16"/>
      <c r="EB507" s="16"/>
      <c r="EC507" s="16"/>
      <c r="ED507" s="16"/>
      <c r="EE507" s="16"/>
      <c r="EF507" s="16"/>
      <c r="EG507" s="16"/>
      <c r="EH507" s="16"/>
      <c r="EI507" s="16"/>
      <c r="EJ507" s="16"/>
      <c r="EK507" s="16"/>
      <c r="EL507" s="16"/>
      <c r="EM507" s="16"/>
      <c r="EN507" s="16"/>
      <c r="EO507" s="16"/>
      <c r="EP507" s="16"/>
      <c r="EQ507" s="16"/>
      <c r="ER507" s="16"/>
      <c r="ES507" s="16"/>
      <c r="ET507" s="16"/>
      <c r="EU507" s="16"/>
      <c r="EV507" s="16"/>
      <c r="EW507" s="16"/>
      <c r="EX507" s="16"/>
      <c r="EY507" s="16"/>
      <c r="EZ507" s="16"/>
      <c r="FA507" s="16"/>
    </row>
    <row r="508" spans="1:157" ht="15.75">
      <c r="A508" s="86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  <c r="DG508" s="16"/>
      <c r="DH508" s="16"/>
      <c r="DI508" s="16"/>
      <c r="DJ508" s="16"/>
      <c r="DK508" s="16"/>
      <c r="DL508" s="16"/>
      <c r="DM508" s="16"/>
      <c r="DN508" s="16"/>
      <c r="DO508" s="16"/>
      <c r="DP508" s="16"/>
      <c r="DQ508" s="16"/>
      <c r="DR508" s="16"/>
      <c r="DS508" s="16"/>
      <c r="DT508" s="16"/>
      <c r="DU508" s="16"/>
      <c r="DV508" s="16"/>
      <c r="DW508" s="16"/>
      <c r="DX508" s="16"/>
      <c r="DY508" s="16"/>
      <c r="DZ508" s="16"/>
      <c r="EA508" s="16"/>
      <c r="EB508" s="16"/>
      <c r="EC508" s="16"/>
      <c r="ED508" s="16"/>
      <c r="EE508" s="16"/>
      <c r="EF508" s="16"/>
      <c r="EG508" s="16"/>
      <c r="EH508" s="16"/>
      <c r="EI508" s="16"/>
      <c r="EJ508" s="16"/>
      <c r="EK508" s="16"/>
      <c r="EL508" s="16"/>
      <c r="EM508" s="16"/>
      <c r="EN508" s="16"/>
      <c r="EO508" s="16"/>
      <c r="EP508" s="16"/>
      <c r="EQ508" s="16"/>
      <c r="ER508" s="16"/>
      <c r="ES508" s="16"/>
      <c r="ET508" s="16"/>
      <c r="EU508" s="16"/>
      <c r="EV508" s="16"/>
      <c r="EW508" s="16"/>
      <c r="EX508" s="16"/>
      <c r="EY508" s="16"/>
      <c r="EZ508" s="16"/>
      <c r="FA508" s="16"/>
    </row>
    <row r="509" spans="1:157" ht="15.75">
      <c r="A509" s="86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  <c r="DG509" s="16"/>
      <c r="DH509" s="16"/>
      <c r="DI509" s="16"/>
      <c r="DJ509" s="16"/>
      <c r="DK509" s="16"/>
      <c r="DL509" s="16"/>
      <c r="DM509" s="16"/>
      <c r="DN509" s="16"/>
      <c r="DO509" s="16"/>
      <c r="DP509" s="16"/>
      <c r="DQ509" s="16"/>
      <c r="DR509" s="16"/>
      <c r="DS509" s="16"/>
      <c r="DT509" s="16"/>
      <c r="DU509" s="16"/>
      <c r="DV509" s="16"/>
      <c r="DW509" s="16"/>
      <c r="DX509" s="16"/>
      <c r="DY509" s="16"/>
      <c r="DZ509" s="16"/>
      <c r="EA509" s="16"/>
      <c r="EB509" s="16"/>
      <c r="EC509" s="16"/>
      <c r="ED509" s="16"/>
      <c r="EE509" s="16"/>
      <c r="EF509" s="16"/>
      <c r="EG509" s="16"/>
      <c r="EH509" s="16"/>
      <c r="EI509" s="16"/>
      <c r="EJ509" s="16"/>
      <c r="EK509" s="16"/>
      <c r="EL509" s="16"/>
      <c r="EM509" s="16"/>
      <c r="EN509" s="16"/>
      <c r="EO509" s="16"/>
      <c r="EP509" s="16"/>
      <c r="EQ509" s="16"/>
      <c r="ER509" s="16"/>
      <c r="ES509" s="16"/>
      <c r="ET509" s="16"/>
      <c r="EU509" s="16"/>
      <c r="EV509" s="16"/>
      <c r="EW509" s="16"/>
      <c r="EX509" s="16"/>
      <c r="EY509" s="16"/>
      <c r="EZ509" s="16"/>
      <c r="FA509" s="16"/>
    </row>
    <row r="510" spans="1:157" ht="15.75">
      <c r="A510" s="86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  <c r="DQ510" s="16"/>
      <c r="DR510" s="16"/>
      <c r="DS510" s="16"/>
      <c r="DT510" s="16"/>
      <c r="DU510" s="16"/>
      <c r="DV510" s="16"/>
      <c r="DW510" s="16"/>
      <c r="DX510" s="16"/>
      <c r="DY510" s="16"/>
      <c r="DZ510" s="16"/>
      <c r="EA510" s="16"/>
      <c r="EB510" s="16"/>
      <c r="EC510" s="16"/>
      <c r="ED510" s="16"/>
      <c r="EE510" s="16"/>
      <c r="EF510" s="16"/>
      <c r="EG510" s="16"/>
      <c r="EH510" s="16"/>
      <c r="EI510" s="16"/>
      <c r="EJ510" s="16"/>
      <c r="EK510" s="16"/>
      <c r="EL510" s="16"/>
      <c r="EM510" s="16"/>
      <c r="EN510" s="16"/>
      <c r="EO510" s="16"/>
      <c r="EP510" s="16"/>
      <c r="EQ510" s="16"/>
      <c r="ER510" s="16"/>
      <c r="ES510" s="16"/>
      <c r="ET510" s="16"/>
      <c r="EU510" s="16"/>
      <c r="EV510" s="16"/>
      <c r="EW510" s="16"/>
      <c r="EX510" s="16"/>
      <c r="EY510" s="16"/>
      <c r="EZ510" s="16"/>
      <c r="FA510" s="16"/>
    </row>
    <row r="511" spans="1:157" ht="15.75">
      <c r="A511" s="86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  <c r="DG511" s="16"/>
      <c r="DH511" s="16"/>
      <c r="DI511" s="16"/>
      <c r="DJ511" s="16"/>
      <c r="DK511" s="16"/>
      <c r="DL511" s="16"/>
      <c r="DM511" s="16"/>
      <c r="DN511" s="16"/>
      <c r="DO511" s="16"/>
      <c r="DP511" s="16"/>
      <c r="DQ511" s="16"/>
      <c r="DR511" s="16"/>
      <c r="DS511" s="16"/>
      <c r="DT511" s="16"/>
      <c r="DU511" s="16"/>
      <c r="DV511" s="16"/>
      <c r="DW511" s="16"/>
      <c r="DX511" s="16"/>
      <c r="DY511" s="16"/>
      <c r="DZ511" s="16"/>
      <c r="EA511" s="16"/>
      <c r="EB511" s="16"/>
      <c r="EC511" s="16"/>
      <c r="ED511" s="16"/>
      <c r="EE511" s="16"/>
      <c r="EF511" s="16"/>
      <c r="EG511" s="16"/>
      <c r="EH511" s="16"/>
      <c r="EI511" s="16"/>
      <c r="EJ511" s="16"/>
      <c r="EK511" s="16"/>
      <c r="EL511" s="16"/>
      <c r="EM511" s="16"/>
      <c r="EN511" s="16"/>
      <c r="EO511" s="16"/>
      <c r="EP511" s="16"/>
      <c r="EQ511" s="16"/>
      <c r="ER511" s="16"/>
      <c r="ES511" s="16"/>
      <c r="ET511" s="16"/>
      <c r="EU511" s="16"/>
      <c r="EV511" s="16"/>
      <c r="EW511" s="16"/>
      <c r="EX511" s="16"/>
      <c r="EY511" s="16"/>
      <c r="EZ511" s="16"/>
      <c r="FA511" s="16"/>
    </row>
    <row r="512" spans="1:157" ht="15.75">
      <c r="A512" s="86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  <c r="DG512" s="16"/>
      <c r="DH512" s="16"/>
      <c r="DI512" s="16"/>
      <c r="DJ512" s="16"/>
      <c r="DK512" s="16"/>
      <c r="DL512" s="16"/>
      <c r="DM512" s="16"/>
      <c r="DN512" s="16"/>
      <c r="DO512" s="16"/>
      <c r="DP512" s="16"/>
      <c r="DQ512" s="16"/>
      <c r="DR512" s="16"/>
      <c r="DS512" s="16"/>
      <c r="DT512" s="16"/>
      <c r="DU512" s="16"/>
      <c r="DV512" s="16"/>
      <c r="DW512" s="16"/>
      <c r="DX512" s="16"/>
      <c r="DY512" s="16"/>
      <c r="DZ512" s="16"/>
      <c r="EA512" s="16"/>
      <c r="EB512" s="16"/>
      <c r="EC512" s="16"/>
      <c r="ED512" s="16"/>
      <c r="EE512" s="16"/>
      <c r="EF512" s="16"/>
      <c r="EG512" s="16"/>
      <c r="EH512" s="16"/>
      <c r="EI512" s="16"/>
      <c r="EJ512" s="16"/>
      <c r="EK512" s="16"/>
      <c r="EL512" s="16"/>
      <c r="EM512" s="16"/>
      <c r="EN512" s="16"/>
      <c r="EO512" s="16"/>
      <c r="EP512" s="16"/>
      <c r="EQ512" s="16"/>
      <c r="ER512" s="16"/>
      <c r="ES512" s="16"/>
      <c r="ET512" s="16"/>
      <c r="EU512" s="16"/>
      <c r="EV512" s="16"/>
      <c r="EW512" s="16"/>
      <c r="EX512" s="16"/>
      <c r="EY512" s="16"/>
      <c r="EZ512" s="16"/>
      <c r="FA512" s="16"/>
    </row>
    <row r="513" spans="1:157" ht="15.75">
      <c r="A513" s="86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  <c r="DG513" s="16"/>
      <c r="DH513" s="16"/>
      <c r="DI513" s="16"/>
      <c r="DJ513" s="16"/>
      <c r="DK513" s="16"/>
      <c r="DL513" s="16"/>
      <c r="DM513" s="16"/>
      <c r="DN513" s="16"/>
      <c r="DO513" s="16"/>
      <c r="DP513" s="16"/>
      <c r="DQ513" s="16"/>
      <c r="DR513" s="16"/>
      <c r="DS513" s="16"/>
      <c r="DT513" s="16"/>
      <c r="DU513" s="16"/>
      <c r="DV513" s="16"/>
      <c r="DW513" s="16"/>
      <c r="DX513" s="16"/>
      <c r="DY513" s="16"/>
      <c r="DZ513" s="16"/>
      <c r="EA513" s="16"/>
      <c r="EB513" s="16"/>
      <c r="EC513" s="16"/>
      <c r="ED513" s="16"/>
      <c r="EE513" s="16"/>
      <c r="EF513" s="16"/>
      <c r="EG513" s="16"/>
      <c r="EH513" s="16"/>
      <c r="EI513" s="16"/>
      <c r="EJ513" s="16"/>
      <c r="EK513" s="16"/>
      <c r="EL513" s="16"/>
      <c r="EM513" s="16"/>
      <c r="EN513" s="16"/>
      <c r="EO513" s="16"/>
      <c r="EP513" s="16"/>
      <c r="EQ513" s="16"/>
      <c r="ER513" s="16"/>
      <c r="ES513" s="16"/>
      <c r="ET513" s="16"/>
      <c r="EU513" s="16"/>
      <c r="EV513" s="16"/>
      <c r="EW513" s="16"/>
      <c r="EX513" s="16"/>
      <c r="EY513" s="16"/>
      <c r="EZ513" s="16"/>
      <c r="FA513" s="16"/>
    </row>
    <row r="514" spans="1:157" ht="15.75">
      <c r="A514" s="86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  <c r="DG514" s="16"/>
      <c r="DH514" s="16"/>
      <c r="DI514" s="16"/>
      <c r="DJ514" s="16"/>
      <c r="DK514" s="16"/>
      <c r="DL514" s="16"/>
      <c r="DM514" s="16"/>
      <c r="DN514" s="16"/>
      <c r="DO514" s="16"/>
      <c r="DP514" s="16"/>
      <c r="DQ514" s="16"/>
      <c r="DR514" s="16"/>
      <c r="DS514" s="16"/>
      <c r="DT514" s="16"/>
      <c r="DU514" s="16"/>
      <c r="DV514" s="16"/>
      <c r="DW514" s="16"/>
      <c r="DX514" s="16"/>
      <c r="DY514" s="16"/>
      <c r="DZ514" s="16"/>
      <c r="EA514" s="16"/>
      <c r="EB514" s="16"/>
      <c r="EC514" s="16"/>
      <c r="ED514" s="16"/>
      <c r="EE514" s="16"/>
      <c r="EF514" s="16"/>
      <c r="EG514" s="16"/>
      <c r="EH514" s="16"/>
      <c r="EI514" s="16"/>
      <c r="EJ514" s="16"/>
      <c r="EK514" s="16"/>
      <c r="EL514" s="16"/>
      <c r="EM514" s="16"/>
      <c r="EN514" s="16"/>
      <c r="EO514" s="16"/>
      <c r="EP514" s="16"/>
      <c r="EQ514" s="16"/>
      <c r="ER514" s="16"/>
      <c r="ES514" s="16"/>
      <c r="ET514" s="16"/>
      <c r="EU514" s="16"/>
      <c r="EV514" s="16"/>
      <c r="EW514" s="16"/>
      <c r="EX514" s="16"/>
      <c r="EY514" s="16"/>
      <c r="EZ514" s="16"/>
      <c r="FA514" s="16"/>
    </row>
    <row r="515" spans="1:157" ht="15.75">
      <c r="A515" s="86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  <c r="DG515" s="16"/>
      <c r="DH515" s="16"/>
      <c r="DI515" s="16"/>
      <c r="DJ515" s="16"/>
      <c r="DK515" s="16"/>
      <c r="DL515" s="16"/>
      <c r="DM515" s="16"/>
      <c r="DN515" s="16"/>
      <c r="DO515" s="16"/>
      <c r="DP515" s="16"/>
      <c r="DQ515" s="16"/>
      <c r="DR515" s="16"/>
      <c r="DS515" s="16"/>
      <c r="DT515" s="16"/>
      <c r="DU515" s="16"/>
      <c r="DV515" s="16"/>
      <c r="DW515" s="16"/>
      <c r="DX515" s="16"/>
      <c r="DY515" s="16"/>
      <c r="DZ515" s="16"/>
      <c r="EA515" s="16"/>
      <c r="EB515" s="16"/>
      <c r="EC515" s="16"/>
      <c r="ED515" s="16"/>
      <c r="EE515" s="16"/>
      <c r="EF515" s="16"/>
      <c r="EG515" s="16"/>
      <c r="EH515" s="16"/>
      <c r="EI515" s="16"/>
      <c r="EJ515" s="16"/>
      <c r="EK515" s="16"/>
      <c r="EL515" s="16"/>
      <c r="EM515" s="16"/>
      <c r="EN515" s="16"/>
      <c r="EO515" s="16"/>
      <c r="EP515" s="16"/>
      <c r="EQ515" s="16"/>
      <c r="ER515" s="16"/>
      <c r="ES515" s="16"/>
      <c r="ET515" s="16"/>
      <c r="EU515" s="16"/>
      <c r="EV515" s="16"/>
      <c r="EW515" s="16"/>
      <c r="EX515" s="16"/>
      <c r="EY515" s="16"/>
      <c r="EZ515" s="16"/>
      <c r="FA515" s="16"/>
    </row>
    <row r="516" spans="1:157" ht="15.75">
      <c r="A516" s="86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  <c r="DV516" s="16"/>
      <c r="DW516" s="16"/>
      <c r="DX516" s="16"/>
      <c r="DY516" s="16"/>
      <c r="DZ516" s="16"/>
      <c r="EA516" s="16"/>
      <c r="EB516" s="16"/>
      <c r="EC516" s="16"/>
      <c r="ED516" s="16"/>
      <c r="EE516" s="16"/>
      <c r="EF516" s="16"/>
      <c r="EG516" s="16"/>
      <c r="EH516" s="16"/>
      <c r="EI516" s="16"/>
      <c r="EJ516" s="16"/>
      <c r="EK516" s="16"/>
      <c r="EL516" s="16"/>
      <c r="EM516" s="16"/>
      <c r="EN516" s="16"/>
      <c r="EO516" s="16"/>
      <c r="EP516" s="16"/>
      <c r="EQ516" s="16"/>
      <c r="ER516" s="16"/>
      <c r="ES516" s="16"/>
      <c r="ET516" s="16"/>
      <c r="EU516" s="16"/>
      <c r="EV516" s="16"/>
      <c r="EW516" s="16"/>
      <c r="EX516" s="16"/>
      <c r="EY516" s="16"/>
      <c r="EZ516" s="16"/>
      <c r="FA516" s="16"/>
    </row>
    <row r="517" spans="1:157" ht="15.75">
      <c r="A517" s="86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  <c r="DY517" s="16"/>
      <c r="DZ517" s="16"/>
      <c r="EA517" s="16"/>
      <c r="EB517" s="16"/>
      <c r="EC517" s="16"/>
      <c r="ED517" s="16"/>
      <c r="EE517" s="16"/>
      <c r="EF517" s="16"/>
      <c r="EG517" s="16"/>
      <c r="EH517" s="16"/>
      <c r="EI517" s="16"/>
      <c r="EJ517" s="16"/>
      <c r="EK517" s="16"/>
      <c r="EL517" s="16"/>
      <c r="EM517" s="16"/>
      <c r="EN517" s="16"/>
      <c r="EO517" s="16"/>
      <c r="EP517" s="16"/>
      <c r="EQ517" s="16"/>
      <c r="ER517" s="16"/>
      <c r="ES517" s="16"/>
      <c r="ET517" s="16"/>
      <c r="EU517" s="16"/>
      <c r="EV517" s="16"/>
      <c r="EW517" s="16"/>
      <c r="EX517" s="16"/>
      <c r="EY517" s="16"/>
      <c r="EZ517" s="16"/>
      <c r="FA517" s="16"/>
    </row>
    <row r="518" spans="1:157" ht="15.75">
      <c r="A518" s="86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  <c r="DG518" s="16"/>
      <c r="DH518" s="16"/>
      <c r="DI518" s="16"/>
      <c r="DJ518" s="16"/>
      <c r="DK518" s="16"/>
      <c r="DL518" s="16"/>
      <c r="DM518" s="16"/>
      <c r="DN518" s="16"/>
      <c r="DO518" s="16"/>
      <c r="DP518" s="16"/>
      <c r="DQ518" s="16"/>
      <c r="DR518" s="16"/>
      <c r="DS518" s="16"/>
      <c r="DT518" s="16"/>
      <c r="DU518" s="16"/>
      <c r="DV518" s="16"/>
      <c r="DW518" s="16"/>
      <c r="DX518" s="16"/>
      <c r="DY518" s="16"/>
      <c r="DZ518" s="16"/>
      <c r="EA518" s="16"/>
      <c r="EB518" s="16"/>
      <c r="EC518" s="16"/>
      <c r="ED518" s="16"/>
      <c r="EE518" s="16"/>
      <c r="EF518" s="16"/>
      <c r="EG518" s="16"/>
      <c r="EH518" s="16"/>
      <c r="EI518" s="16"/>
      <c r="EJ518" s="16"/>
      <c r="EK518" s="16"/>
      <c r="EL518" s="16"/>
      <c r="EM518" s="16"/>
      <c r="EN518" s="16"/>
      <c r="EO518" s="16"/>
      <c r="EP518" s="16"/>
      <c r="EQ518" s="16"/>
      <c r="ER518" s="16"/>
      <c r="ES518" s="16"/>
      <c r="ET518" s="16"/>
      <c r="EU518" s="16"/>
      <c r="EV518" s="16"/>
      <c r="EW518" s="16"/>
      <c r="EX518" s="16"/>
      <c r="EY518" s="16"/>
      <c r="EZ518" s="16"/>
      <c r="FA518" s="16"/>
    </row>
    <row r="519" spans="1:157" ht="15.75">
      <c r="A519" s="86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  <c r="DY519" s="16"/>
      <c r="DZ519" s="16"/>
      <c r="EA519" s="16"/>
      <c r="EB519" s="16"/>
      <c r="EC519" s="16"/>
      <c r="ED519" s="16"/>
      <c r="EE519" s="16"/>
      <c r="EF519" s="16"/>
      <c r="EG519" s="16"/>
      <c r="EH519" s="16"/>
      <c r="EI519" s="16"/>
      <c r="EJ519" s="16"/>
      <c r="EK519" s="16"/>
      <c r="EL519" s="16"/>
      <c r="EM519" s="16"/>
      <c r="EN519" s="16"/>
      <c r="EO519" s="16"/>
      <c r="EP519" s="16"/>
      <c r="EQ519" s="16"/>
      <c r="ER519" s="16"/>
      <c r="ES519" s="16"/>
      <c r="ET519" s="16"/>
      <c r="EU519" s="16"/>
      <c r="EV519" s="16"/>
      <c r="EW519" s="16"/>
      <c r="EX519" s="16"/>
      <c r="EY519" s="16"/>
      <c r="EZ519" s="16"/>
      <c r="FA519" s="16"/>
    </row>
    <row r="520" spans="1:157" ht="15.75">
      <c r="A520" s="86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  <c r="DG520" s="16"/>
      <c r="DH520" s="16"/>
      <c r="DI520" s="16"/>
      <c r="DJ520" s="16"/>
      <c r="DK520" s="16"/>
      <c r="DL520" s="16"/>
      <c r="DM520" s="16"/>
      <c r="DN520" s="16"/>
      <c r="DO520" s="16"/>
      <c r="DP520" s="16"/>
      <c r="DQ520" s="16"/>
      <c r="DR520" s="16"/>
      <c r="DS520" s="16"/>
      <c r="DT520" s="16"/>
      <c r="DU520" s="16"/>
      <c r="DV520" s="16"/>
      <c r="DW520" s="16"/>
      <c r="DX520" s="16"/>
      <c r="DY520" s="16"/>
      <c r="DZ520" s="16"/>
      <c r="EA520" s="16"/>
      <c r="EB520" s="16"/>
      <c r="EC520" s="16"/>
      <c r="ED520" s="16"/>
      <c r="EE520" s="16"/>
      <c r="EF520" s="16"/>
      <c r="EG520" s="16"/>
      <c r="EH520" s="16"/>
      <c r="EI520" s="16"/>
      <c r="EJ520" s="16"/>
      <c r="EK520" s="16"/>
      <c r="EL520" s="16"/>
      <c r="EM520" s="16"/>
      <c r="EN520" s="16"/>
      <c r="EO520" s="16"/>
      <c r="EP520" s="16"/>
      <c r="EQ520" s="16"/>
      <c r="ER520" s="16"/>
      <c r="ES520" s="16"/>
      <c r="ET520" s="16"/>
      <c r="EU520" s="16"/>
      <c r="EV520" s="16"/>
      <c r="EW520" s="16"/>
      <c r="EX520" s="16"/>
      <c r="EY520" s="16"/>
      <c r="EZ520" s="16"/>
      <c r="FA520" s="16"/>
    </row>
    <row r="521" spans="1:157" ht="15.75">
      <c r="A521" s="86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  <c r="DG521" s="16"/>
      <c r="DH521" s="16"/>
      <c r="DI521" s="16"/>
      <c r="DJ521" s="16"/>
      <c r="DK521" s="16"/>
      <c r="DL521" s="16"/>
      <c r="DM521" s="16"/>
      <c r="DN521" s="16"/>
      <c r="DO521" s="16"/>
      <c r="DP521" s="16"/>
      <c r="DQ521" s="16"/>
      <c r="DR521" s="16"/>
      <c r="DS521" s="16"/>
      <c r="DT521" s="16"/>
      <c r="DU521" s="16"/>
      <c r="DV521" s="16"/>
      <c r="DW521" s="16"/>
      <c r="DX521" s="16"/>
      <c r="DY521" s="16"/>
      <c r="DZ521" s="16"/>
      <c r="EA521" s="16"/>
      <c r="EB521" s="16"/>
      <c r="EC521" s="16"/>
      <c r="ED521" s="16"/>
      <c r="EE521" s="16"/>
      <c r="EF521" s="16"/>
      <c r="EG521" s="16"/>
      <c r="EH521" s="16"/>
      <c r="EI521" s="16"/>
      <c r="EJ521" s="16"/>
      <c r="EK521" s="16"/>
      <c r="EL521" s="16"/>
      <c r="EM521" s="16"/>
      <c r="EN521" s="16"/>
      <c r="EO521" s="16"/>
      <c r="EP521" s="16"/>
      <c r="EQ521" s="16"/>
      <c r="ER521" s="16"/>
      <c r="ES521" s="16"/>
      <c r="ET521" s="16"/>
      <c r="EU521" s="16"/>
      <c r="EV521" s="16"/>
      <c r="EW521" s="16"/>
      <c r="EX521" s="16"/>
      <c r="EY521" s="16"/>
      <c r="EZ521" s="16"/>
      <c r="FA521" s="16"/>
    </row>
    <row r="522" spans="1:157" ht="15.75">
      <c r="A522" s="86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  <c r="DG522" s="16"/>
      <c r="DH522" s="16"/>
      <c r="DI522" s="16"/>
      <c r="DJ522" s="16"/>
      <c r="DK522" s="16"/>
      <c r="DL522" s="16"/>
      <c r="DM522" s="16"/>
      <c r="DN522" s="16"/>
      <c r="DO522" s="16"/>
      <c r="DP522" s="16"/>
      <c r="DQ522" s="16"/>
      <c r="DR522" s="16"/>
      <c r="DS522" s="16"/>
      <c r="DT522" s="16"/>
      <c r="DU522" s="16"/>
      <c r="DV522" s="16"/>
      <c r="DW522" s="16"/>
      <c r="DX522" s="16"/>
      <c r="DY522" s="16"/>
      <c r="DZ522" s="16"/>
      <c r="EA522" s="16"/>
      <c r="EB522" s="16"/>
      <c r="EC522" s="16"/>
      <c r="ED522" s="16"/>
      <c r="EE522" s="16"/>
      <c r="EF522" s="16"/>
      <c r="EG522" s="16"/>
      <c r="EH522" s="16"/>
      <c r="EI522" s="16"/>
      <c r="EJ522" s="16"/>
      <c r="EK522" s="16"/>
      <c r="EL522" s="16"/>
      <c r="EM522" s="16"/>
      <c r="EN522" s="16"/>
      <c r="EO522" s="16"/>
      <c r="EP522" s="16"/>
      <c r="EQ522" s="16"/>
      <c r="ER522" s="16"/>
      <c r="ES522" s="16"/>
      <c r="ET522" s="16"/>
      <c r="EU522" s="16"/>
      <c r="EV522" s="16"/>
      <c r="EW522" s="16"/>
      <c r="EX522" s="16"/>
      <c r="EY522" s="16"/>
      <c r="EZ522" s="16"/>
      <c r="FA522" s="16"/>
    </row>
    <row r="523" spans="1:157" ht="15.75">
      <c r="A523" s="86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  <c r="DG523" s="16"/>
      <c r="DH523" s="16"/>
      <c r="DI523" s="16"/>
      <c r="DJ523" s="16"/>
      <c r="DK523" s="16"/>
      <c r="DL523" s="16"/>
      <c r="DM523" s="16"/>
      <c r="DN523" s="16"/>
      <c r="DO523" s="16"/>
      <c r="DP523" s="16"/>
      <c r="DQ523" s="16"/>
      <c r="DR523" s="16"/>
      <c r="DS523" s="16"/>
      <c r="DT523" s="16"/>
      <c r="DU523" s="16"/>
      <c r="DV523" s="16"/>
      <c r="DW523" s="16"/>
      <c r="DX523" s="16"/>
      <c r="DY523" s="16"/>
      <c r="DZ523" s="16"/>
      <c r="EA523" s="16"/>
      <c r="EB523" s="16"/>
      <c r="EC523" s="16"/>
      <c r="ED523" s="16"/>
      <c r="EE523" s="16"/>
      <c r="EF523" s="16"/>
      <c r="EG523" s="16"/>
      <c r="EH523" s="16"/>
      <c r="EI523" s="16"/>
      <c r="EJ523" s="16"/>
      <c r="EK523" s="16"/>
      <c r="EL523" s="16"/>
      <c r="EM523" s="16"/>
      <c r="EN523" s="16"/>
      <c r="EO523" s="16"/>
      <c r="EP523" s="16"/>
      <c r="EQ523" s="16"/>
      <c r="ER523" s="16"/>
      <c r="ES523" s="16"/>
      <c r="ET523" s="16"/>
      <c r="EU523" s="16"/>
      <c r="EV523" s="16"/>
      <c r="EW523" s="16"/>
      <c r="EX523" s="16"/>
      <c r="EY523" s="16"/>
      <c r="EZ523" s="16"/>
      <c r="FA523" s="16"/>
    </row>
    <row r="524" spans="1:157" ht="15.75">
      <c r="A524" s="86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H524" s="16"/>
      <c r="DI524" s="16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  <c r="DV524" s="16"/>
      <c r="DW524" s="16"/>
      <c r="DX524" s="16"/>
      <c r="DY524" s="16"/>
      <c r="DZ524" s="16"/>
      <c r="EA524" s="16"/>
      <c r="EB524" s="16"/>
      <c r="EC524" s="16"/>
      <c r="ED524" s="16"/>
      <c r="EE524" s="16"/>
      <c r="EF524" s="16"/>
      <c r="EG524" s="16"/>
      <c r="EH524" s="16"/>
      <c r="EI524" s="16"/>
      <c r="EJ524" s="16"/>
      <c r="EK524" s="16"/>
      <c r="EL524" s="16"/>
      <c r="EM524" s="16"/>
      <c r="EN524" s="16"/>
      <c r="EO524" s="16"/>
      <c r="EP524" s="16"/>
      <c r="EQ524" s="16"/>
      <c r="ER524" s="16"/>
      <c r="ES524" s="16"/>
      <c r="ET524" s="16"/>
      <c r="EU524" s="16"/>
      <c r="EV524" s="16"/>
      <c r="EW524" s="16"/>
      <c r="EX524" s="16"/>
      <c r="EY524" s="16"/>
      <c r="EZ524" s="16"/>
      <c r="FA524" s="16"/>
    </row>
    <row r="525" spans="1:157" ht="15.75">
      <c r="A525" s="86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  <c r="DG525" s="16"/>
      <c r="DH525" s="16"/>
      <c r="DI525" s="16"/>
      <c r="DJ525" s="16"/>
      <c r="DK525" s="16"/>
      <c r="DL525" s="16"/>
      <c r="DM525" s="16"/>
      <c r="DN525" s="16"/>
      <c r="DO525" s="16"/>
      <c r="DP525" s="16"/>
      <c r="DQ525" s="16"/>
      <c r="DR525" s="16"/>
      <c r="DS525" s="16"/>
      <c r="DT525" s="16"/>
      <c r="DU525" s="16"/>
      <c r="DV525" s="16"/>
      <c r="DW525" s="16"/>
      <c r="DX525" s="16"/>
      <c r="DY525" s="16"/>
      <c r="DZ525" s="16"/>
      <c r="EA525" s="16"/>
      <c r="EB525" s="16"/>
      <c r="EC525" s="16"/>
      <c r="ED525" s="16"/>
      <c r="EE525" s="16"/>
      <c r="EF525" s="16"/>
      <c r="EG525" s="16"/>
      <c r="EH525" s="16"/>
      <c r="EI525" s="16"/>
      <c r="EJ525" s="16"/>
      <c r="EK525" s="16"/>
      <c r="EL525" s="16"/>
      <c r="EM525" s="16"/>
      <c r="EN525" s="16"/>
      <c r="EO525" s="16"/>
      <c r="EP525" s="16"/>
      <c r="EQ525" s="16"/>
      <c r="ER525" s="16"/>
      <c r="ES525" s="16"/>
      <c r="ET525" s="16"/>
      <c r="EU525" s="16"/>
      <c r="EV525" s="16"/>
      <c r="EW525" s="16"/>
      <c r="EX525" s="16"/>
      <c r="EY525" s="16"/>
      <c r="EZ525" s="16"/>
      <c r="FA525" s="16"/>
    </row>
    <row r="526" spans="1:157" ht="15.75">
      <c r="A526" s="86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  <c r="DG526" s="16"/>
      <c r="DH526" s="16"/>
      <c r="DI526" s="16"/>
      <c r="DJ526" s="16"/>
      <c r="DK526" s="16"/>
      <c r="DL526" s="16"/>
      <c r="DM526" s="16"/>
      <c r="DN526" s="16"/>
      <c r="DO526" s="16"/>
      <c r="DP526" s="16"/>
      <c r="DQ526" s="16"/>
      <c r="DR526" s="16"/>
      <c r="DS526" s="16"/>
      <c r="DT526" s="16"/>
      <c r="DU526" s="16"/>
      <c r="DV526" s="16"/>
      <c r="DW526" s="16"/>
      <c r="DX526" s="16"/>
      <c r="DY526" s="16"/>
      <c r="DZ526" s="16"/>
      <c r="EA526" s="16"/>
      <c r="EB526" s="16"/>
      <c r="EC526" s="16"/>
      <c r="ED526" s="16"/>
      <c r="EE526" s="16"/>
      <c r="EF526" s="16"/>
      <c r="EG526" s="16"/>
      <c r="EH526" s="16"/>
      <c r="EI526" s="16"/>
      <c r="EJ526" s="16"/>
      <c r="EK526" s="16"/>
      <c r="EL526" s="16"/>
      <c r="EM526" s="16"/>
      <c r="EN526" s="16"/>
      <c r="EO526" s="16"/>
      <c r="EP526" s="16"/>
      <c r="EQ526" s="16"/>
      <c r="ER526" s="16"/>
      <c r="ES526" s="16"/>
      <c r="ET526" s="16"/>
      <c r="EU526" s="16"/>
      <c r="EV526" s="16"/>
      <c r="EW526" s="16"/>
      <c r="EX526" s="16"/>
      <c r="EY526" s="16"/>
      <c r="EZ526" s="16"/>
      <c r="FA526" s="16"/>
    </row>
    <row r="527" spans="1:157" ht="15.75">
      <c r="A527" s="86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  <c r="DG527" s="16"/>
      <c r="DH527" s="16"/>
      <c r="DI527" s="16"/>
      <c r="DJ527" s="16"/>
      <c r="DK527" s="16"/>
      <c r="DL527" s="16"/>
      <c r="DM527" s="16"/>
      <c r="DN527" s="16"/>
      <c r="DO527" s="16"/>
      <c r="DP527" s="16"/>
      <c r="DQ527" s="16"/>
      <c r="DR527" s="16"/>
      <c r="DS527" s="16"/>
      <c r="DT527" s="16"/>
      <c r="DU527" s="16"/>
      <c r="DV527" s="16"/>
      <c r="DW527" s="16"/>
      <c r="DX527" s="16"/>
      <c r="DY527" s="16"/>
      <c r="DZ527" s="16"/>
      <c r="EA527" s="16"/>
      <c r="EB527" s="16"/>
      <c r="EC527" s="16"/>
      <c r="ED527" s="16"/>
      <c r="EE527" s="16"/>
      <c r="EF527" s="16"/>
      <c r="EG527" s="16"/>
      <c r="EH527" s="16"/>
      <c r="EI527" s="16"/>
      <c r="EJ527" s="16"/>
      <c r="EK527" s="16"/>
      <c r="EL527" s="16"/>
      <c r="EM527" s="16"/>
      <c r="EN527" s="16"/>
      <c r="EO527" s="16"/>
      <c r="EP527" s="16"/>
      <c r="EQ527" s="16"/>
      <c r="ER527" s="16"/>
      <c r="ES527" s="16"/>
      <c r="ET527" s="16"/>
      <c r="EU527" s="16"/>
      <c r="EV527" s="16"/>
      <c r="EW527" s="16"/>
      <c r="EX527" s="16"/>
      <c r="EY527" s="16"/>
      <c r="EZ527" s="16"/>
      <c r="FA527" s="16"/>
    </row>
    <row r="528" spans="1:157" ht="15.75">
      <c r="A528" s="86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  <c r="DG528" s="16"/>
      <c r="DH528" s="16"/>
      <c r="DI528" s="16"/>
      <c r="DJ528" s="16"/>
      <c r="DK528" s="16"/>
      <c r="DL528" s="16"/>
      <c r="DM528" s="16"/>
      <c r="DN528" s="16"/>
      <c r="DO528" s="16"/>
      <c r="DP528" s="16"/>
      <c r="DQ528" s="16"/>
      <c r="DR528" s="16"/>
      <c r="DS528" s="16"/>
      <c r="DT528" s="16"/>
      <c r="DU528" s="16"/>
      <c r="DV528" s="16"/>
      <c r="DW528" s="16"/>
      <c r="DX528" s="16"/>
      <c r="DY528" s="16"/>
      <c r="DZ528" s="16"/>
      <c r="EA528" s="16"/>
      <c r="EB528" s="16"/>
      <c r="EC528" s="16"/>
      <c r="ED528" s="16"/>
      <c r="EE528" s="16"/>
      <c r="EF528" s="16"/>
      <c r="EG528" s="16"/>
      <c r="EH528" s="16"/>
      <c r="EI528" s="16"/>
      <c r="EJ528" s="16"/>
      <c r="EK528" s="16"/>
      <c r="EL528" s="16"/>
      <c r="EM528" s="16"/>
      <c r="EN528" s="16"/>
      <c r="EO528" s="16"/>
      <c r="EP528" s="16"/>
      <c r="EQ528" s="16"/>
      <c r="ER528" s="16"/>
      <c r="ES528" s="16"/>
      <c r="ET528" s="16"/>
      <c r="EU528" s="16"/>
      <c r="EV528" s="16"/>
      <c r="EW528" s="16"/>
      <c r="EX528" s="16"/>
      <c r="EY528" s="16"/>
      <c r="EZ528" s="16"/>
      <c r="FA528" s="16"/>
    </row>
    <row r="529" spans="1:157" ht="15.75">
      <c r="A529" s="86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  <c r="DG529" s="16"/>
      <c r="DH529" s="16"/>
      <c r="DI529" s="16"/>
      <c r="DJ529" s="16"/>
      <c r="DK529" s="16"/>
      <c r="DL529" s="16"/>
      <c r="DM529" s="16"/>
      <c r="DN529" s="16"/>
      <c r="DO529" s="16"/>
      <c r="DP529" s="16"/>
      <c r="DQ529" s="16"/>
      <c r="DR529" s="16"/>
      <c r="DS529" s="16"/>
      <c r="DT529" s="16"/>
      <c r="DU529" s="16"/>
      <c r="DV529" s="16"/>
      <c r="DW529" s="16"/>
      <c r="DX529" s="16"/>
      <c r="DY529" s="16"/>
      <c r="DZ529" s="16"/>
      <c r="EA529" s="16"/>
      <c r="EB529" s="16"/>
      <c r="EC529" s="16"/>
      <c r="ED529" s="16"/>
      <c r="EE529" s="16"/>
      <c r="EF529" s="16"/>
      <c r="EG529" s="16"/>
      <c r="EH529" s="16"/>
      <c r="EI529" s="16"/>
      <c r="EJ529" s="16"/>
      <c r="EK529" s="16"/>
      <c r="EL529" s="16"/>
      <c r="EM529" s="16"/>
      <c r="EN529" s="16"/>
      <c r="EO529" s="16"/>
      <c r="EP529" s="16"/>
      <c r="EQ529" s="16"/>
      <c r="ER529" s="16"/>
      <c r="ES529" s="16"/>
      <c r="ET529" s="16"/>
      <c r="EU529" s="16"/>
      <c r="EV529" s="16"/>
      <c r="EW529" s="16"/>
      <c r="EX529" s="16"/>
      <c r="EY529" s="16"/>
      <c r="EZ529" s="16"/>
      <c r="FA529" s="16"/>
    </row>
    <row r="530" spans="1:157" ht="15.75">
      <c r="A530" s="86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  <c r="DG530" s="16"/>
      <c r="DH530" s="16"/>
      <c r="DI530" s="16"/>
      <c r="DJ530" s="16"/>
      <c r="DK530" s="16"/>
      <c r="DL530" s="16"/>
      <c r="DM530" s="16"/>
      <c r="DN530" s="16"/>
      <c r="DO530" s="16"/>
      <c r="DP530" s="16"/>
      <c r="DQ530" s="16"/>
      <c r="DR530" s="16"/>
      <c r="DS530" s="16"/>
      <c r="DT530" s="16"/>
      <c r="DU530" s="16"/>
      <c r="DV530" s="16"/>
      <c r="DW530" s="16"/>
      <c r="DX530" s="16"/>
      <c r="DY530" s="16"/>
      <c r="DZ530" s="16"/>
      <c r="EA530" s="16"/>
      <c r="EB530" s="16"/>
      <c r="EC530" s="16"/>
      <c r="ED530" s="16"/>
      <c r="EE530" s="16"/>
      <c r="EF530" s="16"/>
      <c r="EG530" s="16"/>
      <c r="EH530" s="16"/>
      <c r="EI530" s="16"/>
      <c r="EJ530" s="16"/>
      <c r="EK530" s="16"/>
      <c r="EL530" s="16"/>
      <c r="EM530" s="16"/>
      <c r="EN530" s="16"/>
      <c r="EO530" s="16"/>
      <c r="EP530" s="16"/>
      <c r="EQ530" s="16"/>
      <c r="ER530" s="16"/>
      <c r="ES530" s="16"/>
      <c r="ET530" s="16"/>
      <c r="EU530" s="16"/>
      <c r="EV530" s="16"/>
      <c r="EW530" s="16"/>
      <c r="EX530" s="16"/>
      <c r="EY530" s="16"/>
      <c r="EZ530" s="16"/>
      <c r="FA530" s="16"/>
    </row>
    <row r="531" spans="1:157" ht="15.75">
      <c r="A531" s="86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  <c r="DG531" s="16"/>
      <c r="DH531" s="16"/>
      <c r="DI531" s="16"/>
      <c r="DJ531" s="16"/>
      <c r="DK531" s="16"/>
      <c r="DL531" s="16"/>
      <c r="DM531" s="16"/>
      <c r="DN531" s="16"/>
      <c r="DO531" s="16"/>
      <c r="DP531" s="16"/>
      <c r="DQ531" s="16"/>
      <c r="DR531" s="16"/>
      <c r="DS531" s="16"/>
      <c r="DT531" s="16"/>
      <c r="DU531" s="16"/>
      <c r="DV531" s="16"/>
      <c r="DW531" s="16"/>
      <c r="DX531" s="16"/>
      <c r="DY531" s="16"/>
      <c r="DZ531" s="16"/>
      <c r="EA531" s="16"/>
      <c r="EB531" s="16"/>
      <c r="EC531" s="16"/>
      <c r="ED531" s="16"/>
      <c r="EE531" s="16"/>
      <c r="EF531" s="16"/>
      <c r="EG531" s="16"/>
      <c r="EH531" s="16"/>
      <c r="EI531" s="16"/>
      <c r="EJ531" s="16"/>
      <c r="EK531" s="16"/>
      <c r="EL531" s="16"/>
      <c r="EM531" s="16"/>
      <c r="EN531" s="16"/>
      <c r="EO531" s="16"/>
      <c r="EP531" s="16"/>
      <c r="EQ531" s="16"/>
      <c r="ER531" s="16"/>
      <c r="ES531" s="16"/>
      <c r="ET531" s="16"/>
      <c r="EU531" s="16"/>
      <c r="EV531" s="16"/>
      <c r="EW531" s="16"/>
      <c r="EX531" s="16"/>
      <c r="EY531" s="16"/>
      <c r="EZ531" s="16"/>
      <c r="FA531" s="16"/>
    </row>
    <row r="532" spans="1:157" ht="15.75">
      <c r="A532" s="86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H532" s="16"/>
      <c r="DI532" s="16"/>
      <c r="DJ532" s="16"/>
      <c r="DK532" s="16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  <c r="DV532" s="16"/>
      <c r="DW532" s="16"/>
      <c r="DX532" s="16"/>
      <c r="DY532" s="16"/>
      <c r="DZ532" s="16"/>
      <c r="EA532" s="16"/>
      <c r="EB532" s="16"/>
      <c r="EC532" s="16"/>
      <c r="ED532" s="16"/>
      <c r="EE532" s="16"/>
      <c r="EF532" s="16"/>
      <c r="EG532" s="16"/>
      <c r="EH532" s="16"/>
      <c r="EI532" s="16"/>
      <c r="EJ532" s="16"/>
      <c r="EK532" s="16"/>
      <c r="EL532" s="16"/>
      <c r="EM532" s="16"/>
      <c r="EN532" s="16"/>
      <c r="EO532" s="16"/>
      <c r="EP532" s="16"/>
      <c r="EQ532" s="16"/>
      <c r="ER532" s="16"/>
      <c r="ES532" s="16"/>
      <c r="ET532" s="16"/>
      <c r="EU532" s="16"/>
      <c r="EV532" s="16"/>
      <c r="EW532" s="16"/>
      <c r="EX532" s="16"/>
      <c r="EY532" s="16"/>
      <c r="EZ532" s="16"/>
      <c r="FA532" s="16"/>
    </row>
    <row r="533" spans="1:157" ht="15.75">
      <c r="A533" s="86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  <c r="DG533" s="16"/>
      <c r="DH533" s="16"/>
      <c r="DI533" s="16"/>
      <c r="DJ533" s="16"/>
      <c r="DK533" s="16"/>
      <c r="DL533" s="16"/>
      <c r="DM533" s="16"/>
      <c r="DN533" s="16"/>
      <c r="DO533" s="16"/>
      <c r="DP533" s="16"/>
      <c r="DQ533" s="16"/>
      <c r="DR533" s="16"/>
      <c r="DS533" s="16"/>
      <c r="DT533" s="16"/>
      <c r="DU533" s="16"/>
      <c r="DV533" s="16"/>
      <c r="DW533" s="16"/>
      <c r="DX533" s="16"/>
      <c r="DY533" s="16"/>
      <c r="DZ533" s="16"/>
      <c r="EA533" s="16"/>
      <c r="EB533" s="16"/>
      <c r="EC533" s="16"/>
      <c r="ED533" s="16"/>
      <c r="EE533" s="16"/>
      <c r="EF533" s="16"/>
      <c r="EG533" s="16"/>
      <c r="EH533" s="16"/>
      <c r="EI533" s="16"/>
      <c r="EJ533" s="16"/>
      <c r="EK533" s="16"/>
      <c r="EL533" s="16"/>
      <c r="EM533" s="16"/>
      <c r="EN533" s="16"/>
      <c r="EO533" s="16"/>
      <c r="EP533" s="16"/>
      <c r="EQ533" s="16"/>
      <c r="ER533" s="16"/>
      <c r="ES533" s="16"/>
      <c r="ET533" s="16"/>
      <c r="EU533" s="16"/>
      <c r="EV533" s="16"/>
      <c r="EW533" s="16"/>
      <c r="EX533" s="16"/>
      <c r="EY533" s="16"/>
      <c r="EZ533" s="16"/>
      <c r="FA533" s="16"/>
    </row>
    <row r="534" spans="1:157" ht="15.75">
      <c r="A534" s="86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  <c r="DG534" s="16"/>
      <c r="DH534" s="16"/>
      <c r="DI534" s="16"/>
      <c r="DJ534" s="16"/>
      <c r="DK534" s="16"/>
      <c r="DL534" s="16"/>
      <c r="DM534" s="16"/>
      <c r="DN534" s="16"/>
      <c r="DO534" s="16"/>
      <c r="DP534" s="16"/>
      <c r="DQ534" s="16"/>
      <c r="DR534" s="16"/>
      <c r="DS534" s="16"/>
      <c r="DT534" s="16"/>
      <c r="DU534" s="16"/>
      <c r="DV534" s="16"/>
      <c r="DW534" s="16"/>
      <c r="DX534" s="16"/>
      <c r="DY534" s="16"/>
      <c r="DZ534" s="16"/>
      <c r="EA534" s="16"/>
      <c r="EB534" s="16"/>
      <c r="EC534" s="16"/>
      <c r="ED534" s="16"/>
      <c r="EE534" s="16"/>
      <c r="EF534" s="16"/>
      <c r="EG534" s="16"/>
      <c r="EH534" s="16"/>
      <c r="EI534" s="16"/>
      <c r="EJ534" s="16"/>
      <c r="EK534" s="16"/>
      <c r="EL534" s="16"/>
      <c r="EM534" s="16"/>
      <c r="EN534" s="16"/>
      <c r="EO534" s="16"/>
      <c r="EP534" s="16"/>
      <c r="EQ534" s="16"/>
      <c r="ER534" s="16"/>
      <c r="ES534" s="16"/>
      <c r="ET534" s="16"/>
      <c r="EU534" s="16"/>
      <c r="EV534" s="16"/>
      <c r="EW534" s="16"/>
      <c r="EX534" s="16"/>
      <c r="EY534" s="16"/>
      <c r="EZ534" s="16"/>
      <c r="FA534" s="16"/>
    </row>
    <row r="535" spans="1:157" ht="15.75">
      <c r="A535" s="86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  <c r="DG535" s="16"/>
      <c r="DH535" s="16"/>
      <c r="DI535" s="16"/>
      <c r="DJ535" s="16"/>
      <c r="DK535" s="16"/>
      <c r="DL535" s="16"/>
      <c r="DM535" s="16"/>
      <c r="DN535" s="16"/>
      <c r="DO535" s="16"/>
      <c r="DP535" s="16"/>
      <c r="DQ535" s="16"/>
      <c r="DR535" s="16"/>
      <c r="DS535" s="16"/>
      <c r="DT535" s="16"/>
      <c r="DU535" s="16"/>
      <c r="DV535" s="16"/>
      <c r="DW535" s="16"/>
      <c r="DX535" s="16"/>
      <c r="DY535" s="16"/>
      <c r="DZ535" s="16"/>
      <c r="EA535" s="16"/>
      <c r="EB535" s="16"/>
      <c r="EC535" s="16"/>
      <c r="ED535" s="16"/>
      <c r="EE535" s="16"/>
      <c r="EF535" s="16"/>
      <c r="EG535" s="16"/>
      <c r="EH535" s="16"/>
      <c r="EI535" s="16"/>
      <c r="EJ535" s="16"/>
      <c r="EK535" s="16"/>
      <c r="EL535" s="16"/>
      <c r="EM535" s="16"/>
      <c r="EN535" s="16"/>
      <c r="EO535" s="16"/>
      <c r="EP535" s="16"/>
      <c r="EQ535" s="16"/>
      <c r="ER535" s="16"/>
      <c r="ES535" s="16"/>
      <c r="ET535" s="16"/>
      <c r="EU535" s="16"/>
      <c r="EV535" s="16"/>
      <c r="EW535" s="16"/>
      <c r="EX535" s="16"/>
      <c r="EY535" s="16"/>
      <c r="EZ535" s="16"/>
      <c r="FA535" s="16"/>
    </row>
    <row r="536" spans="1:157" ht="15.75">
      <c r="A536" s="86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  <c r="DG536" s="16"/>
      <c r="DH536" s="16"/>
      <c r="DI536" s="16"/>
      <c r="DJ536" s="16"/>
      <c r="DK536" s="16"/>
      <c r="DL536" s="16"/>
      <c r="DM536" s="16"/>
      <c r="DN536" s="16"/>
      <c r="DO536" s="16"/>
      <c r="DP536" s="16"/>
      <c r="DQ536" s="16"/>
      <c r="DR536" s="16"/>
      <c r="DS536" s="16"/>
      <c r="DT536" s="16"/>
      <c r="DU536" s="16"/>
      <c r="DV536" s="16"/>
      <c r="DW536" s="16"/>
      <c r="DX536" s="16"/>
      <c r="DY536" s="16"/>
      <c r="DZ536" s="16"/>
      <c r="EA536" s="16"/>
      <c r="EB536" s="16"/>
      <c r="EC536" s="16"/>
      <c r="ED536" s="16"/>
      <c r="EE536" s="16"/>
      <c r="EF536" s="16"/>
      <c r="EG536" s="16"/>
      <c r="EH536" s="16"/>
      <c r="EI536" s="16"/>
      <c r="EJ536" s="16"/>
      <c r="EK536" s="16"/>
      <c r="EL536" s="16"/>
      <c r="EM536" s="16"/>
      <c r="EN536" s="16"/>
      <c r="EO536" s="16"/>
      <c r="EP536" s="16"/>
      <c r="EQ536" s="16"/>
      <c r="ER536" s="16"/>
      <c r="ES536" s="16"/>
      <c r="ET536" s="16"/>
      <c r="EU536" s="16"/>
      <c r="EV536" s="16"/>
      <c r="EW536" s="16"/>
      <c r="EX536" s="16"/>
      <c r="EY536" s="16"/>
      <c r="EZ536" s="16"/>
      <c r="FA536" s="16"/>
    </row>
    <row r="537" spans="1:157" ht="15.75">
      <c r="A537" s="86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  <c r="DG537" s="16"/>
      <c r="DH537" s="16"/>
      <c r="DI537" s="16"/>
      <c r="DJ537" s="16"/>
      <c r="DK537" s="16"/>
      <c r="DL537" s="16"/>
      <c r="DM537" s="16"/>
      <c r="DN537" s="16"/>
      <c r="DO537" s="16"/>
      <c r="DP537" s="16"/>
      <c r="DQ537" s="16"/>
      <c r="DR537" s="16"/>
      <c r="DS537" s="16"/>
      <c r="DT537" s="16"/>
      <c r="DU537" s="16"/>
      <c r="DV537" s="16"/>
      <c r="DW537" s="16"/>
      <c r="DX537" s="16"/>
      <c r="DY537" s="16"/>
      <c r="DZ537" s="16"/>
      <c r="EA537" s="16"/>
      <c r="EB537" s="16"/>
      <c r="EC537" s="16"/>
      <c r="ED537" s="16"/>
      <c r="EE537" s="16"/>
      <c r="EF537" s="16"/>
      <c r="EG537" s="16"/>
      <c r="EH537" s="16"/>
      <c r="EI537" s="16"/>
      <c r="EJ537" s="16"/>
      <c r="EK537" s="16"/>
      <c r="EL537" s="16"/>
      <c r="EM537" s="16"/>
      <c r="EN537" s="16"/>
      <c r="EO537" s="16"/>
      <c r="EP537" s="16"/>
      <c r="EQ537" s="16"/>
      <c r="ER537" s="16"/>
      <c r="ES537" s="16"/>
      <c r="ET537" s="16"/>
      <c r="EU537" s="16"/>
      <c r="EV537" s="16"/>
      <c r="EW537" s="16"/>
      <c r="EX537" s="16"/>
      <c r="EY537" s="16"/>
      <c r="EZ537" s="16"/>
      <c r="FA537" s="16"/>
    </row>
    <row r="538" spans="1:157" ht="15.75">
      <c r="A538" s="86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  <c r="DG538" s="16"/>
      <c r="DH538" s="16"/>
      <c r="DI538" s="16"/>
      <c r="DJ538" s="16"/>
      <c r="DK538" s="16"/>
      <c r="DL538" s="16"/>
      <c r="DM538" s="16"/>
      <c r="DN538" s="16"/>
      <c r="DO538" s="16"/>
      <c r="DP538" s="16"/>
      <c r="DQ538" s="16"/>
      <c r="DR538" s="16"/>
      <c r="DS538" s="16"/>
      <c r="DT538" s="16"/>
      <c r="DU538" s="16"/>
      <c r="DV538" s="16"/>
      <c r="DW538" s="16"/>
      <c r="DX538" s="16"/>
      <c r="DY538" s="16"/>
      <c r="DZ538" s="16"/>
      <c r="EA538" s="16"/>
      <c r="EB538" s="16"/>
      <c r="EC538" s="16"/>
      <c r="ED538" s="16"/>
      <c r="EE538" s="16"/>
      <c r="EF538" s="16"/>
      <c r="EG538" s="16"/>
      <c r="EH538" s="16"/>
      <c r="EI538" s="16"/>
      <c r="EJ538" s="16"/>
      <c r="EK538" s="16"/>
      <c r="EL538" s="16"/>
      <c r="EM538" s="16"/>
      <c r="EN538" s="16"/>
      <c r="EO538" s="16"/>
      <c r="EP538" s="16"/>
      <c r="EQ538" s="16"/>
      <c r="ER538" s="16"/>
      <c r="ES538" s="16"/>
      <c r="ET538" s="16"/>
      <c r="EU538" s="16"/>
      <c r="EV538" s="16"/>
      <c r="EW538" s="16"/>
      <c r="EX538" s="16"/>
      <c r="EY538" s="16"/>
      <c r="EZ538" s="16"/>
      <c r="FA538" s="16"/>
    </row>
    <row r="539" spans="1:157" ht="15.75">
      <c r="A539" s="86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  <c r="DQ539" s="16"/>
      <c r="DR539" s="16"/>
      <c r="DS539" s="16"/>
      <c r="DT539" s="16"/>
      <c r="DU539" s="16"/>
      <c r="DV539" s="16"/>
      <c r="DW539" s="16"/>
      <c r="DX539" s="16"/>
      <c r="DY539" s="16"/>
      <c r="DZ539" s="16"/>
      <c r="EA539" s="16"/>
      <c r="EB539" s="16"/>
      <c r="EC539" s="16"/>
      <c r="ED539" s="16"/>
      <c r="EE539" s="16"/>
      <c r="EF539" s="16"/>
      <c r="EG539" s="16"/>
      <c r="EH539" s="16"/>
      <c r="EI539" s="16"/>
      <c r="EJ539" s="16"/>
      <c r="EK539" s="16"/>
      <c r="EL539" s="16"/>
      <c r="EM539" s="16"/>
      <c r="EN539" s="16"/>
      <c r="EO539" s="16"/>
      <c r="EP539" s="16"/>
      <c r="EQ539" s="16"/>
      <c r="ER539" s="16"/>
      <c r="ES539" s="16"/>
      <c r="ET539" s="16"/>
      <c r="EU539" s="16"/>
      <c r="EV539" s="16"/>
      <c r="EW539" s="16"/>
      <c r="EX539" s="16"/>
      <c r="EY539" s="16"/>
      <c r="EZ539" s="16"/>
      <c r="FA539" s="16"/>
    </row>
    <row r="540" spans="1:157" ht="15.75">
      <c r="A540" s="86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  <c r="DG540" s="16"/>
      <c r="DH540" s="16"/>
      <c r="DI540" s="16"/>
      <c r="DJ540" s="16"/>
      <c r="DK540" s="16"/>
      <c r="DL540" s="16"/>
      <c r="DM540" s="16"/>
      <c r="DN540" s="16"/>
      <c r="DO540" s="16"/>
      <c r="DP540" s="16"/>
      <c r="DQ540" s="16"/>
      <c r="DR540" s="16"/>
      <c r="DS540" s="16"/>
      <c r="DT540" s="16"/>
      <c r="DU540" s="16"/>
      <c r="DV540" s="16"/>
      <c r="DW540" s="16"/>
      <c r="DX540" s="16"/>
      <c r="DY540" s="16"/>
      <c r="DZ540" s="16"/>
      <c r="EA540" s="16"/>
      <c r="EB540" s="16"/>
      <c r="EC540" s="16"/>
      <c r="ED540" s="16"/>
      <c r="EE540" s="16"/>
      <c r="EF540" s="16"/>
      <c r="EG540" s="16"/>
      <c r="EH540" s="16"/>
      <c r="EI540" s="16"/>
      <c r="EJ540" s="16"/>
      <c r="EK540" s="16"/>
      <c r="EL540" s="16"/>
      <c r="EM540" s="16"/>
      <c r="EN540" s="16"/>
      <c r="EO540" s="16"/>
      <c r="EP540" s="16"/>
      <c r="EQ540" s="16"/>
      <c r="ER540" s="16"/>
      <c r="ES540" s="16"/>
      <c r="ET540" s="16"/>
      <c r="EU540" s="16"/>
      <c r="EV540" s="16"/>
      <c r="EW540" s="16"/>
      <c r="EX540" s="16"/>
      <c r="EY540" s="16"/>
      <c r="EZ540" s="16"/>
      <c r="FA540" s="16"/>
    </row>
    <row r="541" spans="1:157" ht="15.75">
      <c r="A541" s="86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  <c r="DG541" s="16"/>
      <c r="DH541" s="16"/>
      <c r="DI541" s="16"/>
      <c r="DJ541" s="16"/>
      <c r="DK541" s="16"/>
      <c r="DL541" s="16"/>
      <c r="DM541" s="16"/>
      <c r="DN541" s="16"/>
      <c r="DO541" s="16"/>
      <c r="DP541" s="16"/>
      <c r="DQ541" s="16"/>
      <c r="DR541" s="16"/>
      <c r="DS541" s="16"/>
      <c r="DT541" s="16"/>
      <c r="DU541" s="16"/>
      <c r="DV541" s="16"/>
      <c r="DW541" s="16"/>
      <c r="DX541" s="16"/>
      <c r="DY541" s="16"/>
      <c r="DZ541" s="16"/>
      <c r="EA541" s="16"/>
      <c r="EB541" s="16"/>
      <c r="EC541" s="16"/>
      <c r="ED541" s="16"/>
      <c r="EE541" s="16"/>
      <c r="EF541" s="16"/>
      <c r="EG541" s="16"/>
      <c r="EH541" s="16"/>
      <c r="EI541" s="16"/>
      <c r="EJ541" s="16"/>
      <c r="EK541" s="16"/>
      <c r="EL541" s="16"/>
      <c r="EM541" s="16"/>
      <c r="EN541" s="16"/>
      <c r="EO541" s="16"/>
      <c r="EP541" s="16"/>
      <c r="EQ541" s="16"/>
      <c r="ER541" s="16"/>
      <c r="ES541" s="16"/>
      <c r="ET541" s="16"/>
      <c r="EU541" s="16"/>
      <c r="EV541" s="16"/>
      <c r="EW541" s="16"/>
      <c r="EX541" s="16"/>
      <c r="EY541" s="16"/>
      <c r="EZ541" s="16"/>
      <c r="FA541" s="16"/>
    </row>
    <row r="542" spans="1:157" ht="15.75">
      <c r="A542" s="86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  <c r="DG542" s="16"/>
      <c r="DH542" s="16"/>
      <c r="DI542" s="16"/>
      <c r="DJ542" s="16"/>
      <c r="DK542" s="16"/>
      <c r="DL542" s="16"/>
      <c r="DM542" s="16"/>
      <c r="DN542" s="16"/>
      <c r="DO542" s="16"/>
      <c r="DP542" s="16"/>
      <c r="DQ542" s="16"/>
      <c r="DR542" s="16"/>
      <c r="DS542" s="16"/>
      <c r="DT542" s="16"/>
      <c r="DU542" s="16"/>
      <c r="DV542" s="16"/>
      <c r="DW542" s="16"/>
      <c r="DX542" s="16"/>
      <c r="DY542" s="16"/>
      <c r="DZ542" s="16"/>
      <c r="EA542" s="16"/>
      <c r="EB542" s="16"/>
      <c r="EC542" s="16"/>
      <c r="ED542" s="16"/>
      <c r="EE542" s="16"/>
      <c r="EF542" s="16"/>
      <c r="EG542" s="16"/>
      <c r="EH542" s="16"/>
      <c r="EI542" s="16"/>
      <c r="EJ542" s="16"/>
      <c r="EK542" s="16"/>
      <c r="EL542" s="16"/>
      <c r="EM542" s="16"/>
      <c r="EN542" s="16"/>
      <c r="EO542" s="16"/>
      <c r="EP542" s="16"/>
      <c r="EQ542" s="16"/>
      <c r="ER542" s="16"/>
      <c r="ES542" s="16"/>
      <c r="ET542" s="16"/>
      <c r="EU542" s="16"/>
      <c r="EV542" s="16"/>
      <c r="EW542" s="16"/>
      <c r="EX542" s="16"/>
      <c r="EY542" s="16"/>
      <c r="EZ542" s="16"/>
      <c r="FA542" s="16"/>
    </row>
    <row r="543" spans="1:157" ht="15.75">
      <c r="A543" s="86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  <c r="DG543" s="16"/>
      <c r="DH543" s="16"/>
      <c r="DI543" s="16"/>
      <c r="DJ543" s="16"/>
      <c r="DK543" s="16"/>
      <c r="DL543" s="16"/>
      <c r="DM543" s="16"/>
      <c r="DN543" s="16"/>
      <c r="DO543" s="16"/>
      <c r="DP543" s="16"/>
      <c r="DQ543" s="16"/>
      <c r="DR543" s="16"/>
      <c r="DS543" s="16"/>
      <c r="DT543" s="16"/>
      <c r="DU543" s="16"/>
      <c r="DV543" s="16"/>
      <c r="DW543" s="16"/>
      <c r="DX543" s="16"/>
      <c r="DY543" s="16"/>
      <c r="DZ543" s="16"/>
      <c r="EA543" s="16"/>
      <c r="EB543" s="16"/>
      <c r="EC543" s="16"/>
      <c r="ED543" s="16"/>
      <c r="EE543" s="16"/>
      <c r="EF543" s="16"/>
      <c r="EG543" s="16"/>
      <c r="EH543" s="16"/>
      <c r="EI543" s="16"/>
      <c r="EJ543" s="16"/>
      <c r="EK543" s="16"/>
      <c r="EL543" s="16"/>
      <c r="EM543" s="16"/>
      <c r="EN543" s="16"/>
      <c r="EO543" s="16"/>
      <c r="EP543" s="16"/>
      <c r="EQ543" s="16"/>
      <c r="ER543" s="16"/>
      <c r="ES543" s="16"/>
      <c r="ET543" s="16"/>
      <c r="EU543" s="16"/>
      <c r="EV543" s="16"/>
      <c r="EW543" s="16"/>
      <c r="EX543" s="16"/>
      <c r="EY543" s="16"/>
      <c r="EZ543" s="16"/>
      <c r="FA543" s="16"/>
    </row>
    <row r="544" spans="1:157" ht="15.75">
      <c r="A544" s="86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  <c r="DV544" s="16"/>
      <c r="DW544" s="16"/>
      <c r="DX544" s="16"/>
      <c r="DY544" s="16"/>
      <c r="DZ544" s="16"/>
      <c r="EA544" s="16"/>
      <c r="EB544" s="16"/>
      <c r="EC544" s="16"/>
      <c r="ED544" s="16"/>
      <c r="EE544" s="16"/>
      <c r="EF544" s="16"/>
      <c r="EG544" s="16"/>
      <c r="EH544" s="16"/>
      <c r="EI544" s="16"/>
      <c r="EJ544" s="16"/>
      <c r="EK544" s="16"/>
      <c r="EL544" s="16"/>
      <c r="EM544" s="16"/>
      <c r="EN544" s="16"/>
      <c r="EO544" s="16"/>
      <c r="EP544" s="16"/>
      <c r="EQ544" s="16"/>
      <c r="ER544" s="16"/>
      <c r="ES544" s="16"/>
      <c r="ET544" s="16"/>
      <c r="EU544" s="16"/>
      <c r="EV544" s="16"/>
      <c r="EW544" s="16"/>
      <c r="EX544" s="16"/>
      <c r="EY544" s="16"/>
      <c r="EZ544" s="16"/>
      <c r="FA544" s="16"/>
    </row>
    <row r="545" spans="1:157" ht="15.75">
      <c r="A545" s="86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  <c r="DG545" s="16"/>
      <c r="DH545" s="16"/>
      <c r="DI545" s="16"/>
      <c r="DJ545" s="16"/>
      <c r="DK545" s="16"/>
      <c r="DL545" s="16"/>
      <c r="DM545" s="16"/>
      <c r="DN545" s="16"/>
      <c r="DO545" s="16"/>
      <c r="DP545" s="16"/>
      <c r="DQ545" s="16"/>
      <c r="DR545" s="16"/>
      <c r="DS545" s="16"/>
      <c r="DT545" s="16"/>
      <c r="DU545" s="16"/>
      <c r="DV545" s="16"/>
      <c r="DW545" s="16"/>
      <c r="DX545" s="16"/>
      <c r="DY545" s="16"/>
      <c r="DZ545" s="16"/>
      <c r="EA545" s="16"/>
      <c r="EB545" s="16"/>
      <c r="EC545" s="16"/>
      <c r="ED545" s="16"/>
      <c r="EE545" s="16"/>
      <c r="EF545" s="16"/>
      <c r="EG545" s="16"/>
      <c r="EH545" s="16"/>
      <c r="EI545" s="16"/>
      <c r="EJ545" s="16"/>
      <c r="EK545" s="16"/>
      <c r="EL545" s="16"/>
      <c r="EM545" s="16"/>
      <c r="EN545" s="16"/>
      <c r="EO545" s="16"/>
      <c r="EP545" s="16"/>
      <c r="EQ545" s="16"/>
      <c r="ER545" s="16"/>
      <c r="ES545" s="16"/>
      <c r="ET545" s="16"/>
      <c r="EU545" s="16"/>
      <c r="EV545" s="16"/>
      <c r="EW545" s="16"/>
      <c r="EX545" s="16"/>
      <c r="EY545" s="16"/>
      <c r="EZ545" s="16"/>
      <c r="FA545" s="16"/>
    </row>
    <row r="546" spans="1:157" ht="15.75">
      <c r="A546" s="86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  <c r="DG546" s="16"/>
      <c r="DH546" s="16"/>
      <c r="DI546" s="16"/>
      <c r="DJ546" s="16"/>
      <c r="DK546" s="16"/>
      <c r="DL546" s="16"/>
      <c r="DM546" s="16"/>
      <c r="DN546" s="16"/>
      <c r="DO546" s="16"/>
      <c r="DP546" s="16"/>
      <c r="DQ546" s="16"/>
      <c r="DR546" s="16"/>
      <c r="DS546" s="16"/>
      <c r="DT546" s="16"/>
      <c r="DU546" s="16"/>
      <c r="DV546" s="16"/>
      <c r="DW546" s="16"/>
      <c r="DX546" s="16"/>
      <c r="DY546" s="16"/>
      <c r="DZ546" s="16"/>
      <c r="EA546" s="16"/>
      <c r="EB546" s="16"/>
      <c r="EC546" s="16"/>
      <c r="ED546" s="16"/>
      <c r="EE546" s="16"/>
      <c r="EF546" s="16"/>
      <c r="EG546" s="16"/>
      <c r="EH546" s="16"/>
      <c r="EI546" s="16"/>
      <c r="EJ546" s="16"/>
      <c r="EK546" s="16"/>
      <c r="EL546" s="16"/>
      <c r="EM546" s="16"/>
      <c r="EN546" s="16"/>
      <c r="EO546" s="16"/>
      <c r="EP546" s="16"/>
      <c r="EQ546" s="16"/>
      <c r="ER546" s="16"/>
      <c r="ES546" s="16"/>
      <c r="ET546" s="16"/>
      <c r="EU546" s="16"/>
      <c r="EV546" s="16"/>
      <c r="EW546" s="16"/>
      <c r="EX546" s="16"/>
      <c r="EY546" s="16"/>
      <c r="EZ546" s="16"/>
      <c r="FA546" s="16"/>
    </row>
    <row r="547" spans="1:157" ht="15.75">
      <c r="A547" s="86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  <c r="DG547" s="16"/>
      <c r="DH547" s="16"/>
      <c r="DI547" s="16"/>
      <c r="DJ547" s="16"/>
      <c r="DK547" s="16"/>
      <c r="DL547" s="16"/>
      <c r="DM547" s="16"/>
      <c r="DN547" s="16"/>
      <c r="DO547" s="16"/>
      <c r="DP547" s="16"/>
      <c r="DQ547" s="16"/>
      <c r="DR547" s="16"/>
      <c r="DS547" s="16"/>
      <c r="DT547" s="16"/>
      <c r="DU547" s="16"/>
      <c r="DV547" s="16"/>
      <c r="DW547" s="16"/>
      <c r="DX547" s="16"/>
      <c r="DY547" s="16"/>
      <c r="DZ547" s="16"/>
      <c r="EA547" s="16"/>
      <c r="EB547" s="16"/>
      <c r="EC547" s="16"/>
      <c r="ED547" s="16"/>
      <c r="EE547" s="16"/>
      <c r="EF547" s="16"/>
      <c r="EG547" s="16"/>
      <c r="EH547" s="16"/>
      <c r="EI547" s="16"/>
      <c r="EJ547" s="16"/>
      <c r="EK547" s="16"/>
      <c r="EL547" s="16"/>
      <c r="EM547" s="16"/>
      <c r="EN547" s="16"/>
      <c r="EO547" s="16"/>
      <c r="EP547" s="16"/>
      <c r="EQ547" s="16"/>
      <c r="ER547" s="16"/>
      <c r="ES547" s="16"/>
      <c r="ET547" s="16"/>
      <c r="EU547" s="16"/>
      <c r="EV547" s="16"/>
      <c r="EW547" s="16"/>
      <c r="EX547" s="16"/>
      <c r="EY547" s="16"/>
      <c r="EZ547" s="16"/>
      <c r="FA547" s="16"/>
    </row>
    <row r="548" spans="1:157" ht="15.75">
      <c r="A548" s="86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  <c r="DG548" s="16"/>
      <c r="DH548" s="16"/>
      <c r="DI548" s="16"/>
      <c r="DJ548" s="16"/>
      <c r="DK548" s="16"/>
      <c r="DL548" s="16"/>
      <c r="DM548" s="16"/>
      <c r="DN548" s="16"/>
      <c r="DO548" s="16"/>
      <c r="DP548" s="16"/>
      <c r="DQ548" s="16"/>
      <c r="DR548" s="16"/>
      <c r="DS548" s="16"/>
      <c r="DT548" s="16"/>
      <c r="DU548" s="16"/>
      <c r="DV548" s="16"/>
      <c r="DW548" s="16"/>
      <c r="DX548" s="16"/>
      <c r="DY548" s="16"/>
      <c r="DZ548" s="16"/>
      <c r="EA548" s="16"/>
      <c r="EB548" s="16"/>
      <c r="EC548" s="16"/>
      <c r="ED548" s="16"/>
      <c r="EE548" s="16"/>
      <c r="EF548" s="16"/>
      <c r="EG548" s="16"/>
      <c r="EH548" s="16"/>
      <c r="EI548" s="16"/>
      <c r="EJ548" s="16"/>
      <c r="EK548" s="16"/>
      <c r="EL548" s="16"/>
      <c r="EM548" s="16"/>
      <c r="EN548" s="16"/>
      <c r="EO548" s="16"/>
      <c r="EP548" s="16"/>
      <c r="EQ548" s="16"/>
      <c r="ER548" s="16"/>
      <c r="ES548" s="16"/>
      <c r="ET548" s="16"/>
      <c r="EU548" s="16"/>
      <c r="EV548" s="16"/>
      <c r="EW548" s="16"/>
      <c r="EX548" s="16"/>
      <c r="EY548" s="16"/>
      <c r="EZ548" s="16"/>
      <c r="FA548" s="16"/>
    </row>
    <row r="549" spans="1:157" ht="15.75">
      <c r="A549" s="86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  <c r="DG549" s="16"/>
      <c r="DH549" s="16"/>
      <c r="DI549" s="16"/>
      <c r="DJ549" s="16"/>
      <c r="DK549" s="16"/>
      <c r="DL549" s="16"/>
      <c r="DM549" s="16"/>
      <c r="DN549" s="16"/>
      <c r="DO549" s="16"/>
      <c r="DP549" s="16"/>
      <c r="DQ549" s="16"/>
      <c r="DR549" s="16"/>
      <c r="DS549" s="16"/>
      <c r="DT549" s="16"/>
      <c r="DU549" s="16"/>
      <c r="DV549" s="16"/>
      <c r="DW549" s="16"/>
      <c r="DX549" s="16"/>
      <c r="DY549" s="16"/>
      <c r="DZ549" s="16"/>
      <c r="EA549" s="16"/>
      <c r="EB549" s="16"/>
      <c r="EC549" s="16"/>
      <c r="ED549" s="16"/>
      <c r="EE549" s="16"/>
      <c r="EF549" s="16"/>
      <c r="EG549" s="16"/>
      <c r="EH549" s="16"/>
      <c r="EI549" s="16"/>
      <c r="EJ549" s="16"/>
      <c r="EK549" s="16"/>
      <c r="EL549" s="16"/>
      <c r="EM549" s="16"/>
      <c r="EN549" s="16"/>
      <c r="EO549" s="16"/>
      <c r="EP549" s="16"/>
      <c r="EQ549" s="16"/>
      <c r="ER549" s="16"/>
      <c r="ES549" s="16"/>
      <c r="ET549" s="16"/>
      <c r="EU549" s="16"/>
      <c r="EV549" s="16"/>
      <c r="EW549" s="16"/>
      <c r="EX549" s="16"/>
      <c r="EY549" s="16"/>
      <c r="EZ549" s="16"/>
      <c r="FA549" s="16"/>
    </row>
    <row r="550" spans="1:157" ht="15.75">
      <c r="A550" s="86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  <c r="DG550" s="16"/>
      <c r="DH550" s="16"/>
      <c r="DI550" s="16"/>
      <c r="DJ550" s="16"/>
      <c r="DK550" s="16"/>
      <c r="DL550" s="16"/>
      <c r="DM550" s="16"/>
      <c r="DN550" s="16"/>
      <c r="DO550" s="16"/>
      <c r="DP550" s="16"/>
      <c r="DQ550" s="16"/>
      <c r="DR550" s="16"/>
      <c r="DS550" s="16"/>
      <c r="DT550" s="16"/>
      <c r="DU550" s="16"/>
      <c r="DV550" s="16"/>
      <c r="DW550" s="16"/>
      <c r="DX550" s="16"/>
      <c r="DY550" s="16"/>
      <c r="DZ550" s="16"/>
      <c r="EA550" s="16"/>
      <c r="EB550" s="16"/>
      <c r="EC550" s="16"/>
      <c r="ED550" s="16"/>
      <c r="EE550" s="16"/>
      <c r="EF550" s="16"/>
      <c r="EG550" s="16"/>
      <c r="EH550" s="16"/>
      <c r="EI550" s="16"/>
      <c r="EJ550" s="16"/>
      <c r="EK550" s="16"/>
      <c r="EL550" s="16"/>
      <c r="EM550" s="16"/>
      <c r="EN550" s="16"/>
      <c r="EO550" s="16"/>
      <c r="EP550" s="16"/>
      <c r="EQ550" s="16"/>
      <c r="ER550" s="16"/>
      <c r="ES550" s="16"/>
      <c r="ET550" s="16"/>
      <c r="EU550" s="16"/>
      <c r="EV550" s="16"/>
      <c r="EW550" s="16"/>
      <c r="EX550" s="16"/>
      <c r="EY550" s="16"/>
      <c r="EZ550" s="16"/>
      <c r="FA550" s="16"/>
    </row>
    <row r="551" spans="1:157" ht="15.75">
      <c r="A551" s="86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  <c r="DG551" s="16"/>
      <c r="DH551" s="16"/>
      <c r="DI551" s="16"/>
      <c r="DJ551" s="16"/>
      <c r="DK551" s="16"/>
      <c r="DL551" s="16"/>
      <c r="DM551" s="16"/>
      <c r="DN551" s="16"/>
      <c r="DO551" s="16"/>
      <c r="DP551" s="16"/>
      <c r="DQ551" s="16"/>
      <c r="DR551" s="16"/>
      <c r="DS551" s="16"/>
      <c r="DT551" s="16"/>
      <c r="DU551" s="16"/>
      <c r="DV551" s="16"/>
      <c r="DW551" s="16"/>
      <c r="DX551" s="16"/>
      <c r="DY551" s="16"/>
      <c r="DZ551" s="16"/>
      <c r="EA551" s="16"/>
      <c r="EB551" s="16"/>
      <c r="EC551" s="16"/>
      <c r="ED551" s="16"/>
      <c r="EE551" s="16"/>
      <c r="EF551" s="16"/>
      <c r="EG551" s="16"/>
      <c r="EH551" s="16"/>
      <c r="EI551" s="16"/>
      <c r="EJ551" s="16"/>
      <c r="EK551" s="16"/>
      <c r="EL551" s="16"/>
      <c r="EM551" s="16"/>
      <c r="EN551" s="16"/>
      <c r="EO551" s="16"/>
      <c r="EP551" s="16"/>
      <c r="EQ551" s="16"/>
      <c r="ER551" s="16"/>
      <c r="ES551" s="16"/>
      <c r="ET551" s="16"/>
      <c r="EU551" s="16"/>
      <c r="EV551" s="16"/>
      <c r="EW551" s="16"/>
      <c r="EX551" s="16"/>
      <c r="EY551" s="16"/>
      <c r="EZ551" s="16"/>
      <c r="FA551" s="16"/>
    </row>
    <row r="552" spans="1:157" ht="15.75">
      <c r="A552" s="86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  <c r="DG552" s="16"/>
      <c r="DH552" s="16"/>
      <c r="DI552" s="16"/>
      <c r="DJ552" s="16"/>
      <c r="DK552" s="16"/>
      <c r="DL552" s="16"/>
      <c r="DM552" s="16"/>
      <c r="DN552" s="16"/>
      <c r="DO552" s="16"/>
      <c r="DP552" s="16"/>
      <c r="DQ552" s="16"/>
      <c r="DR552" s="16"/>
      <c r="DS552" s="16"/>
      <c r="DT552" s="16"/>
      <c r="DU552" s="16"/>
      <c r="DV552" s="16"/>
      <c r="DW552" s="16"/>
      <c r="DX552" s="16"/>
      <c r="DY552" s="16"/>
      <c r="DZ552" s="16"/>
      <c r="EA552" s="16"/>
      <c r="EB552" s="16"/>
      <c r="EC552" s="16"/>
      <c r="ED552" s="16"/>
      <c r="EE552" s="16"/>
      <c r="EF552" s="16"/>
      <c r="EG552" s="16"/>
      <c r="EH552" s="16"/>
      <c r="EI552" s="16"/>
      <c r="EJ552" s="16"/>
      <c r="EK552" s="16"/>
      <c r="EL552" s="16"/>
      <c r="EM552" s="16"/>
      <c r="EN552" s="16"/>
      <c r="EO552" s="16"/>
      <c r="EP552" s="16"/>
      <c r="EQ552" s="16"/>
      <c r="ER552" s="16"/>
      <c r="ES552" s="16"/>
      <c r="ET552" s="16"/>
      <c r="EU552" s="16"/>
      <c r="EV552" s="16"/>
      <c r="EW552" s="16"/>
      <c r="EX552" s="16"/>
      <c r="EY552" s="16"/>
      <c r="EZ552" s="16"/>
      <c r="FA552" s="16"/>
    </row>
    <row r="553" spans="1:157" ht="15.75">
      <c r="A553" s="86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6"/>
      <c r="DS553" s="16"/>
      <c r="DT553" s="16"/>
      <c r="DU553" s="16"/>
      <c r="DV553" s="16"/>
      <c r="DW553" s="16"/>
      <c r="DX553" s="16"/>
      <c r="DY553" s="16"/>
      <c r="DZ553" s="16"/>
      <c r="EA553" s="16"/>
      <c r="EB553" s="16"/>
      <c r="EC553" s="16"/>
      <c r="ED553" s="16"/>
      <c r="EE553" s="16"/>
      <c r="EF553" s="16"/>
      <c r="EG553" s="16"/>
      <c r="EH553" s="16"/>
      <c r="EI553" s="16"/>
      <c r="EJ553" s="16"/>
      <c r="EK553" s="16"/>
      <c r="EL553" s="16"/>
      <c r="EM553" s="16"/>
      <c r="EN553" s="16"/>
      <c r="EO553" s="16"/>
      <c r="EP553" s="16"/>
      <c r="EQ553" s="16"/>
      <c r="ER553" s="16"/>
      <c r="ES553" s="16"/>
      <c r="ET553" s="16"/>
      <c r="EU553" s="16"/>
      <c r="EV553" s="16"/>
      <c r="EW553" s="16"/>
      <c r="EX553" s="16"/>
      <c r="EY553" s="16"/>
      <c r="EZ553" s="16"/>
      <c r="FA553" s="16"/>
    </row>
    <row r="554" spans="1:157" ht="15.75">
      <c r="A554" s="86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  <c r="DM554" s="16"/>
      <c r="DN554" s="16"/>
      <c r="DO554" s="16"/>
      <c r="DP554" s="16"/>
      <c r="DQ554" s="16"/>
      <c r="DR554" s="16"/>
      <c r="DS554" s="16"/>
      <c r="DT554" s="16"/>
      <c r="DU554" s="16"/>
      <c r="DV554" s="16"/>
      <c r="DW554" s="16"/>
      <c r="DX554" s="16"/>
      <c r="DY554" s="16"/>
      <c r="DZ554" s="16"/>
      <c r="EA554" s="16"/>
      <c r="EB554" s="16"/>
      <c r="EC554" s="16"/>
      <c r="ED554" s="16"/>
      <c r="EE554" s="16"/>
      <c r="EF554" s="16"/>
      <c r="EG554" s="16"/>
      <c r="EH554" s="16"/>
      <c r="EI554" s="16"/>
      <c r="EJ554" s="16"/>
      <c r="EK554" s="16"/>
      <c r="EL554" s="16"/>
      <c r="EM554" s="16"/>
      <c r="EN554" s="16"/>
      <c r="EO554" s="16"/>
      <c r="EP554" s="16"/>
      <c r="EQ554" s="16"/>
      <c r="ER554" s="16"/>
      <c r="ES554" s="16"/>
      <c r="ET554" s="16"/>
      <c r="EU554" s="16"/>
      <c r="EV554" s="16"/>
      <c r="EW554" s="16"/>
      <c r="EX554" s="16"/>
      <c r="EY554" s="16"/>
      <c r="EZ554" s="16"/>
      <c r="FA554" s="16"/>
    </row>
    <row r="555" spans="1:157" ht="15.75">
      <c r="A555" s="86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  <c r="DG555" s="16"/>
      <c r="DH555" s="16"/>
      <c r="DI555" s="16"/>
      <c r="DJ555" s="16"/>
      <c r="DK555" s="16"/>
      <c r="DL555" s="16"/>
      <c r="DM555" s="16"/>
      <c r="DN555" s="16"/>
      <c r="DO555" s="16"/>
      <c r="DP555" s="16"/>
      <c r="DQ555" s="16"/>
      <c r="DR555" s="16"/>
      <c r="DS555" s="16"/>
      <c r="DT555" s="16"/>
      <c r="DU555" s="16"/>
      <c r="DV555" s="16"/>
      <c r="DW555" s="16"/>
      <c r="DX555" s="16"/>
      <c r="DY555" s="16"/>
      <c r="DZ555" s="16"/>
      <c r="EA555" s="16"/>
      <c r="EB555" s="16"/>
      <c r="EC555" s="16"/>
      <c r="ED555" s="16"/>
      <c r="EE555" s="16"/>
      <c r="EF555" s="16"/>
      <c r="EG555" s="16"/>
      <c r="EH555" s="16"/>
      <c r="EI555" s="16"/>
      <c r="EJ555" s="16"/>
      <c r="EK555" s="16"/>
      <c r="EL555" s="16"/>
      <c r="EM555" s="16"/>
      <c r="EN555" s="16"/>
      <c r="EO555" s="16"/>
      <c r="EP555" s="16"/>
      <c r="EQ555" s="16"/>
      <c r="ER555" s="16"/>
      <c r="ES555" s="16"/>
      <c r="ET555" s="16"/>
      <c r="EU555" s="16"/>
      <c r="EV555" s="16"/>
      <c r="EW555" s="16"/>
      <c r="EX555" s="16"/>
      <c r="EY555" s="16"/>
      <c r="EZ555" s="16"/>
      <c r="FA555" s="16"/>
    </row>
    <row r="556" spans="1:157" ht="15.75">
      <c r="A556" s="86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  <c r="DG556" s="16"/>
      <c r="DH556" s="16"/>
      <c r="DI556" s="16"/>
      <c r="DJ556" s="16"/>
      <c r="DK556" s="16"/>
      <c r="DL556" s="16"/>
      <c r="DM556" s="16"/>
      <c r="DN556" s="16"/>
      <c r="DO556" s="16"/>
      <c r="DP556" s="16"/>
      <c r="DQ556" s="16"/>
      <c r="DR556" s="16"/>
      <c r="DS556" s="16"/>
      <c r="DT556" s="16"/>
      <c r="DU556" s="16"/>
      <c r="DV556" s="16"/>
      <c r="DW556" s="16"/>
      <c r="DX556" s="16"/>
      <c r="DY556" s="16"/>
      <c r="DZ556" s="16"/>
      <c r="EA556" s="16"/>
      <c r="EB556" s="16"/>
      <c r="EC556" s="16"/>
      <c r="ED556" s="16"/>
      <c r="EE556" s="16"/>
      <c r="EF556" s="16"/>
      <c r="EG556" s="16"/>
      <c r="EH556" s="16"/>
      <c r="EI556" s="16"/>
      <c r="EJ556" s="16"/>
      <c r="EK556" s="16"/>
      <c r="EL556" s="16"/>
      <c r="EM556" s="16"/>
      <c r="EN556" s="16"/>
      <c r="EO556" s="16"/>
      <c r="EP556" s="16"/>
      <c r="EQ556" s="16"/>
      <c r="ER556" s="16"/>
      <c r="ES556" s="16"/>
      <c r="ET556" s="16"/>
      <c r="EU556" s="16"/>
      <c r="EV556" s="16"/>
      <c r="EW556" s="16"/>
      <c r="EX556" s="16"/>
      <c r="EY556" s="16"/>
      <c r="EZ556" s="16"/>
      <c r="FA556" s="16"/>
    </row>
    <row r="557" spans="1:157" ht="15.75">
      <c r="A557" s="86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  <c r="DG557" s="16"/>
      <c r="DH557" s="16"/>
      <c r="DI557" s="16"/>
      <c r="DJ557" s="16"/>
      <c r="DK557" s="16"/>
      <c r="DL557" s="16"/>
      <c r="DM557" s="16"/>
      <c r="DN557" s="16"/>
      <c r="DO557" s="16"/>
      <c r="DP557" s="16"/>
      <c r="DQ557" s="16"/>
      <c r="DR557" s="16"/>
      <c r="DS557" s="16"/>
      <c r="DT557" s="16"/>
      <c r="DU557" s="16"/>
      <c r="DV557" s="16"/>
      <c r="DW557" s="16"/>
      <c r="DX557" s="16"/>
      <c r="DY557" s="16"/>
      <c r="DZ557" s="16"/>
      <c r="EA557" s="16"/>
      <c r="EB557" s="16"/>
      <c r="EC557" s="16"/>
      <c r="ED557" s="16"/>
      <c r="EE557" s="16"/>
      <c r="EF557" s="16"/>
      <c r="EG557" s="16"/>
      <c r="EH557" s="16"/>
      <c r="EI557" s="16"/>
      <c r="EJ557" s="16"/>
      <c r="EK557" s="16"/>
      <c r="EL557" s="16"/>
      <c r="EM557" s="16"/>
      <c r="EN557" s="16"/>
      <c r="EO557" s="16"/>
      <c r="EP557" s="16"/>
      <c r="EQ557" s="16"/>
      <c r="ER557" s="16"/>
      <c r="ES557" s="16"/>
      <c r="ET557" s="16"/>
      <c r="EU557" s="16"/>
      <c r="EV557" s="16"/>
      <c r="EW557" s="16"/>
      <c r="EX557" s="16"/>
      <c r="EY557" s="16"/>
      <c r="EZ557" s="16"/>
      <c r="FA557" s="16"/>
    </row>
    <row r="558" spans="1:157" ht="15.75">
      <c r="A558" s="86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  <c r="DG558" s="16"/>
      <c r="DH558" s="16"/>
      <c r="DI558" s="16"/>
      <c r="DJ558" s="16"/>
      <c r="DK558" s="16"/>
      <c r="DL558" s="16"/>
      <c r="DM558" s="16"/>
      <c r="DN558" s="16"/>
      <c r="DO558" s="16"/>
      <c r="DP558" s="16"/>
      <c r="DQ558" s="16"/>
      <c r="DR558" s="16"/>
      <c r="DS558" s="16"/>
      <c r="DT558" s="16"/>
      <c r="DU558" s="16"/>
      <c r="DV558" s="16"/>
      <c r="DW558" s="16"/>
      <c r="DX558" s="16"/>
      <c r="DY558" s="16"/>
      <c r="DZ558" s="16"/>
      <c r="EA558" s="16"/>
      <c r="EB558" s="16"/>
      <c r="EC558" s="16"/>
      <c r="ED558" s="16"/>
      <c r="EE558" s="16"/>
      <c r="EF558" s="16"/>
      <c r="EG558" s="16"/>
      <c r="EH558" s="16"/>
      <c r="EI558" s="16"/>
      <c r="EJ558" s="16"/>
      <c r="EK558" s="16"/>
      <c r="EL558" s="16"/>
      <c r="EM558" s="16"/>
      <c r="EN558" s="16"/>
      <c r="EO558" s="16"/>
      <c r="EP558" s="16"/>
      <c r="EQ558" s="16"/>
      <c r="ER558" s="16"/>
      <c r="ES558" s="16"/>
      <c r="ET558" s="16"/>
      <c r="EU558" s="16"/>
      <c r="EV558" s="16"/>
      <c r="EW558" s="16"/>
      <c r="EX558" s="16"/>
      <c r="EY558" s="16"/>
      <c r="EZ558" s="16"/>
      <c r="FA558" s="16"/>
    </row>
    <row r="559" spans="1:157" ht="15.75">
      <c r="A559" s="86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  <c r="DG559" s="16"/>
      <c r="DH559" s="16"/>
      <c r="DI559" s="16"/>
      <c r="DJ559" s="16"/>
      <c r="DK559" s="16"/>
      <c r="DL559" s="16"/>
      <c r="DM559" s="16"/>
      <c r="DN559" s="16"/>
      <c r="DO559" s="16"/>
      <c r="DP559" s="16"/>
      <c r="DQ559" s="16"/>
      <c r="DR559" s="16"/>
      <c r="DS559" s="16"/>
      <c r="DT559" s="16"/>
      <c r="DU559" s="16"/>
      <c r="DV559" s="16"/>
      <c r="DW559" s="16"/>
      <c r="DX559" s="16"/>
      <c r="DY559" s="16"/>
      <c r="DZ559" s="16"/>
      <c r="EA559" s="16"/>
      <c r="EB559" s="16"/>
      <c r="EC559" s="16"/>
      <c r="ED559" s="16"/>
      <c r="EE559" s="16"/>
      <c r="EF559" s="16"/>
      <c r="EG559" s="16"/>
      <c r="EH559" s="16"/>
      <c r="EI559" s="16"/>
      <c r="EJ559" s="16"/>
      <c r="EK559" s="16"/>
      <c r="EL559" s="16"/>
      <c r="EM559" s="16"/>
      <c r="EN559" s="16"/>
      <c r="EO559" s="16"/>
      <c r="EP559" s="16"/>
      <c r="EQ559" s="16"/>
      <c r="ER559" s="16"/>
      <c r="ES559" s="16"/>
      <c r="ET559" s="16"/>
      <c r="EU559" s="16"/>
      <c r="EV559" s="16"/>
      <c r="EW559" s="16"/>
      <c r="EX559" s="16"/>
      <c r="EY559" s="16"/>
      <c r="EZ559" s="16"/>
      <c r="FA559" s="16"/>
    </row>
    <row r="560" spans="1:157" ht="15.75">
      <c r="A560" s="86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  <c r="DG560" s="16"/>
      <c r="DH560" s="16"/>
      <c r="DI560" s="16"/>
      <c r="DJ560" s="16"/>
      <c r="DK560" s="16"/>
      <c r="DL560" s="16"/>
      <c r="DM560" s="16"/>
      <c r="DN560" s="16"/>
      <c r="DO560" s="16"/>
      <c r="DP560" s="16"/>
      <c r="DQ560" s="16"/>
      <c r="DR560" s="16"/>
      <c r="DS560" s="16"/>
      <c r="DT560" s="16"/>
      <c r="DU560" s="16"/>
      <c r="DV560" s="16"/>
      <c r="DW560" s="16"/>
      <c r="DX560" s="16"/>
      <c r="DY560" s="16"/>
      <c r="DZ560" s="16"/>
      <c r="EA560" s="16"/>
      <c r="EB560" s="16"/>
      <c r="EC560" s="16"/>
      <c r="ED560" s="16"/>
      <c r="EE560" s="16"/>
      <c r="EF560" s="16"/>
      <c r="EG560" s="16"/>
      <c r="EH560" s="16"/>
      <c r="EI560" s="16"/>
      <c r="EJ560" s="16"/>
      <c r="EK560" s="16"/>
      <c r="EL560" s="16"/>
      <c r="EM560" s="16"/>
      <c r="EN560" s="16"/>
      <c r="EO560" s="16"/>
      <c r="EP560" s="16"/>
      <c r="EQ560" s="16"/>
      <c r="ER560" s="16"/>
      <c r="ES560" s="16"/>
      <c r="ET560" s="16"/>
      <c r="EU560" s="16"/>
      <c r="EV560" s="16"/>
      <c r="EW560" s="16"/>
      <c r="EX560" s="16"/>
      <c r="EY560" s="16"/>
      <c r="EZ560" s="16"/>
      <c r="FA560" s="16"/>
    </row>
    <row r="561" spans="1:157" ht="15.75">
      <c r="A561" s="86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  <c r="DM561" s="16"/>
      <c r="DN561" s="16"/>
      <c r="DO561" s="16"/>
      <c r="DP561" s="16"/>
      <c r="DQ561" s="16"/>
      <c r="DR561" s="16"/>
      <c r="DS561" s="16"/>
      <c r="DT561" s="16"/>
      <c r="DU561" s="16"/>
      <c r="DV561" s="16"/>
      <c r="DW561" s="16"/>
      <c r="DX561" s="16"/>
      <c r="DY561" s="16"/>
      <c r="DZ561" s="16"/>
      <c r="EA561" s="16"/>
      <c r="EB561" s="16"/>
      <c r="EC561" s="16"/>
      <c r="ED561" s="16"/>
      <c r="EE561" s="16"/>
      <c r="EF561" s="16"/>
      <c r="EG561" s="16"/>
      <c r="EH561" s="16"/>
      <c r="EI561" s="16"/>
      <c r="EJ561" s="16"/>
      <c r="EK561" s="16"/>
      <c r="EL561" s="16"/>
      <c r="EM561" s="16"/>
      <c r="EN561" s="16"/>
      <c r="EO561" s="16"/>
      <c r="EP561" s="16"/>
      <c r="EQ561" s="16"/>
      <c r="ER561" s="16"/>
      <c r="ES561" s="16"/>
      <c r="ET561" s="16"/>
      <c r="EU561" s="16"/>
      <c r="EV561" s="16"/>
      <c r="EW561" s="16"/>
      <c r="EX561" s="16"/>
      <c r="EY561" s="16"/>
      <c r="EZ561" s="16"/>
      <c r="FA561" s="16"/>
    </row>
    <row r="562" spans="1:157" ht="15.75">
      <c r="A562" s="86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  <c r="DG562" s="16"/>
      <c r="DH562" s="16"/>
      <c r="DI562" s="16"/>
      <c r="DJ562" s="16"/>
      <c r="DK562" s="16"/>
      <c r="DL562" s="16"/>
      <c r="DM562" s="16"/>
      <c r="DN562" s="16"/>
      <c r="DO562" s="16"/>
      <c r="DP562" s="16"/>
      <c r="DQ562" s="16"/>
      <c r="DR562" s="16"/>
      <c r="DS562" s="16"/>
      <c r="DT562" s="16"/>
      <c r="DU562" s="16"/>
      <c r="DV562" s="16"/>
      <c r="DW562" s="16"/>
      <c r="DX562" s="16"/>
      <c r="DY562" s="16"/>
      <c r="DZ562" s="16"/>
      <c r="EA562" s="16"/>
      <c r="EB562" s="16"/>
      <c r="EC562" s="16"/>
      <c r="ED562" s="16"/>
      <c r="EE562" s="16"/>
      <c r="EF562" s="16"/>
      <c r="EG562" s="16"/>
      <c r="EH562" s="16"/>
      <c r="EI562" s="16"/>
      <c r="EJ562" s="16"/>
      <c r="EK562" s="16"/>
      <c r="EL562" s="16"/>
      <c r="EM562" s="16"/>
      <c r="EN562" s="16"/>
      <c r="EO562" s="16"/>
      <c r="EP562" s="16"/>
      <c r="EQ562" s="16"/>
      <c r="ER562" s="16"/>
      <c r="ES562" s="16"/>
      <c r="ET562" s="16"/>
      <c r="EU562" s="16"/>
      <c r="EV562" s="16"/>
      <c r="EW562" s="16"/>
      <c r="EX562" s="16"/>
      <c r="EY562" s="16"/>
      <c r="EZ562" s="16"/>
      <c r="FA562" s="16"/>
    </row>
    <row r="563" spans="1:157" ht="15.75">
      <c r="A563" s="86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  <c r="DG563" s="16"/>
      <c r="DH563" s="16"/>
      <c r="DI563" s="16"/>
      <c r="DJ563" s="16"/>
      <c r="DK563" s="16"/>
      <c r="DL563" s="16"/>
      <c r="DM563" s="16"/>
      <c r="DN563" s="16"/>
      <c r="DO563" s="16"/>
      <c r="DP563" s="16"/>
      <c r="DQ563" s="16"/>
      <c r="DR563" s="16"/>
      <c r="DS563" s="16"/>
      <c r="DT563" s="16"/>
      <c r="DU563" s="16"/>
      <c r="DV563" s="16"/>
      <c r="DW563" s="16"/>
      <c r="DX563" s="16"/>
      <c r="DY563" s="16"/>
      <c r="DZ563" s="16"/>
      <c r="EA563" s="16"/>
      <c r="EB563" s="16"/>
      <c r="EC563" s="16"/>
      <c r="ED563" s="16"/>
      <c r="EE563" s="16"/>
      <c r="EF563" s="16"/>
      <c r="EG563" s="16"/>
      <c r="EH563" s="16"/>
      <c r="EI563" s="16"/>
      <c r="EJ563" s="16"/>
      <c r="EK563" s="16"/>
      <c r="EL563" s="16"/>
      <c r="EM563" s="16"/>
      <c r="EN563" s="16"/>
      <c r="EO563" s="16"/>
      <c r="EP563" s="16"/>
      <c r="EQ563" s="16"/>
      <c r="ER563" s="16"/>
      <c r="ES563" s="16"/>
      <c r="ET563" s="16"/>
      <c r="EU563" s="16"/>
      <c r="EV563" s="16"/>
      <c r="EW563" s="16"/>
      <c r="EX563" s="16"/>
      <c r="EY563" s="16"/>
      <c r="EZ563" s="16"/>
      <c r="FA563" s="16"/>
    </row>
    <row r="564" spans="1:157" ht="15.75">
      <c r="A564" s="86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  <c r="DG564" s="16"/>
      <c r="DH564" s="16"/>
      <c r="DI564" s="16"/>
      <c r="DJ564" s="16"/>
      <c r="DK564" s="16"/>
      <c r="DL564" s="16"/>
      <c r="DM564" s="16"/>
      <c r="DN564" s="16"/>
      <c r="DO564" s="16"/>
      <c r="DP564" s="16"/>
      <c r="DQ564" s="16"/>
      <c r="DR564" s="16"/>
      <c r="DS564" s="16"/>
      <c r="DT564" s="16"/>
      <c r="DU564" s="16"/>
      <c r="DV564" s="16"/>
      <c r="DW564" s="16"/>
      <c r="DX564" s="16"/>
      <c r="DY564" s="16"/>
      <c r="DZ564" s="16"/>
      <c r="EA564" s="16"/>
      <c r="EB564" s="16"/>
      <c r="EC564" s="16"/>
      <c r="ED564" s="16"/>
      <c r="EE564" s="16"/>
      <c r="EF564" s="16"/>
      <c r="EG564" s="16"/>
      <c r="EH564" s="16"/>
      <c r="EI564" s="16"/>
      <c r="EJ564" s="16"/>
      <c r="EK564" s="16"/>
      <c r="EL564" s="16"/>
      <c r="EM564" s="16"/>
      <c r="EN564" s="16"/>
      <c r="EO564" s="16"/>
      <c r="EP564" s="16"/>
      <c r="EQ564" s="16"/>
      <c r="ER564" s="16"/>
      <c r="ES564" s="16"/>
      <c r="ET564" s="16"/>
      <c r="EU564" s="16"/>
      <c r="EV564" s="16"/>
      <c r="EW564" s="16"/>
      <c r="EX564" s="16"/>
      <c r="EY564" s="16"/>
      <c r="EZ564" s="16"/>
      <c r="FA564" s="16"/>
    </row>
    <row r="565" spans="1:157" ht="15.75">
      <c r="A565" s="86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  <c r="DG565" s="16"/>
      <c r="DH565" s="16"/>
      <c r="DI565" s="16"/>
      <c r="DJ565" s="16"/>
      <c r="DK565" s="16"/>
      <c r="DL565" s="16"/>
      <c r="DM565" s="16"/>
      <c r="DN565" s="16"/>
      <c r="DO565" s="16"/>
      <c r="DP565" s="16"/>
      <c r="DQ565" s="16"/>
      <c r="DR565" s="16"/>
      <c r="DS565" s="16"/>
      <c r="DT565" s="16"/>
      <c r="DU565" s="16"/>
      <c r="DV565" s="16"/>
      <c r="DW565" s="16"/>
      <c r="DX565" s="16"/>
      <c r="DY565" s="16"/>
      <c r="DZ565" s="16"/>
      <c r="EA565" s="16"/>
      <c r="EB565" s="16"/>
      <c r="EC565" s="16"/>
      <c r="ED565" s="16"/>
      <c r="EE565" s="16"/>
      <c r="EF565" s="16"/>
      <c r="EG565" s="16"/>
      <c r="EH565" s="16"/>
      <c r="EI565" s="16"/>
      <c r="EJ565" s="16"/>
      <c r="EK565" s="16"/>
      <c r="EL565" s="16"/>
      <c r="EM565" s="16"/>
      <c r="EN565" s="16"/>
      <c r="EO565" s="16"/>
      <c r="EP565" s="16"/>
      <c r="EQ565" s="16"/>
      <c r="ER565" s="16"/>
      <c r="ES565" s="16"/>
      <c r="ET565" s="16"/>
      <c r="EU565" s="16"/>
      <c r="EV565" s="16"/>
      <c r="EW565" s="16"/>
      <c r="EX565" s="16"/>
      <c r="EY565" s="16"/>
      <c r="EZ565" s="16"/>
      <c r="FA565" s="16"/>
    </row>
    <row r="566" spans="1:157" ht="15.75">
      <c r="A566" s="86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  <c r="DG566" s="16"/>
      <c r="DH566" s="16"/>
      <c r="DI566" s="16"/>
      <c r="DJ566" s="16"/>
      <c r="DK566" s="16"/>
      <c r="DL566" s="16"/>
      <c r="DM566" s="16"/>
      <c r="DN566" s="16"/>
      <c r="DO566" s="16"/>
      <c r="DP566" s="16"/>
      <c r="DQ566" s="16"/>
      <c r="DR566" s="16"/>
      <c r="DS566" s="16"/>
      <c r="DT566" s="16"/>
      <c r="DU566" s="16"/>
      <c r="DV566" s="16"/>
      <c r="DW566" s="16"/>
      <c r="DX566" s="16"/>
      <c r="DY566" s="16"/>
      <c r="DZ566" s="16"/>
      <c r="EA566" s="16"/>
      <c r="EB566" s="16"/>
      <c r="EC566" s="16"/>
      <c r="ED566" s="16"/>
      <c r="EE566" s="16"/>
      <c r="EF566" s="16"/>
      <c r="EG566" s="16"/>
      <c r="EH566" s="16"/>
      <c r="EI566" s="16"/>
      <c r="EJ566" s="16"/>
      <c r="EK566" s="16"/>
      <c r="EL566" s="16"/>
      <c r="EM566" s="16"/>
      <c r="EN566" s="16"/>
      <c r="EO566" s="16"/>
      <c r="EP566" s="16"/>
      <c r="EQ566" s="16"/>
      <c r="ER566" s="16"/>
      <c r="ES566" s="16"/>
      <c r="ET566" s="16"/>
      <c r="EU566" s="16"/>
      <c r="EV566" s="16"/>
      <c r="EW566" s="16"/>
      <c r="EX566" s="16"/>
      <c r="EY566" s="16"/>
      <c r="EZ566" s="16"/>
      <c r="FA566" s="16"/>
    </row>
    <row r="567" spans="1:157" ht="15.75">
      <c r="A567" s="86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  <c r="DG567" s="16"/>
      <c r="DH567" s="16"/>
      <c r="DI567" s="16"/>
      <c r="DJ567" s="16"/>
      <c r="DK567" s="16"/>
      <c r="DL567" s="16"/>
      <c r="DM567" s="16"/>
      <c r="DN567" s="16"/>
      <c r="DO567" s="16"/>
      <c r="DP567" s="16"/>
      <c r="DQ567" s="16"/>
      <c r="DR567" s="16"/>
      <c r="DS567" s="16"/>
      <c r="DT567" s="16"/>
      <c r="DU567" s="16"/>
      <c r="DV567" s="16"/>
      <c r="DW567" s="16"/>
      <c r="DX567" s="16"/>
      <c r="DY567" s="16"/>
      <c r="DZ567" s="16"/>
      <c r="EA567" s="16"/>
      <c r="EB567" s="16"/>
      <c r="EC567" s="16"/>
      <c r="ED567" s="16"/>
      <c r="EE567" s="16"/>
      <c r="EF567" s="16"/>
      <c r="EG567" s="16"/>
      <c r="EH567" s="16"/>
      <c r="EI567" s="16"/>
      <c r="EJ567" s="16"/>
      <c r="EK567" s="16"/>
      <c r="EL567" s="16"/>
      <c r="EM567" s="16"/>
      <c r="EN567" s="16"/>
      <c r="EO567" s="16"/>
      <c r="EP567" s="16"/>
      <c r="EQ567" s="16"/>
      <c r="ER567" s="16"/>
      <c r="ES567" s="16"/>
      <c r="ET567" s="16"/>
      <c r="EU567" s="16"/>
      <c r="EV567" s="16"/>
      <c r="EW567" s="16"/>
      <c r="EX567" s="16"/>
      <c r="EY567" s="16"/>
      <c r="EZ567" s="16"/>
      <c r="FA567" s="16"/>
    </row>
    <row r="568" spans="1:157" ht="15.75">
      <c r="A568" s="86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  <c r="DG568" s="16"/>
      <c r="DH568" s="16"/>
      <c r="DI568" s="16"/>
      <c r="DJ568" s="16"/>
      <c r="DK568" s="16"/>
      <c r="DL568" s="16"/>
      <c r="DM568" s="16"/>
      <c r="DN568" s="16"/>
      <c r="DO568" s="16"/>
      <c r="DP568" s="16"/>
      <c r="DQ568" s="16"/>
      <c r="DR568" s="16"/>
      <c r="DS568" s="16"/>
      <c r="DT568" s="16"/>
      <c r="DU568" s="16"/>
      <c r="DV568" s="16"/>
      <c r="DW568" s="16"/>
      <c r="DX568" s="16"/>
      <c r="DY568" s="16"/>
      <c r="DZ568" s="16"/>
      <c r="EA568" s="16"/>
      <c r="EB568" s="16"/>
      <c r="EC568" s="16"/>
      <c r="ED568" s="16"/>
      <c r="EE568" s="16"/>
      <c r="EF568" s="16"/>
      <c r="EG568" s="16"/>
      <c r="EH568" s="16"/>
      <c r="EI568" s="16"/>
      <c r="EJ568" s="16"/>
      <c r="EK568" s="16"/>
      <c r="EL568" s="16"/>
      <c r="EM568" s="16"/>
      <c r="EN568" s="16"/>
      <c r="EO568" s="16"/>
      <c r="EP568" s="16"/>
      <c r="EQ568" s="16"/>
      <c r="ER568" s="16"/>
      <c r="ES568" s="16"/>
      <c r="ET568" s="16"/>
      <c r="EU568" s="16"/>
      <c r="EV568" s="16"/>
      <c r="EW568" s="16"/>
      <c r="EX568" s="16"/>
      <c r="EY568" s="16"/>
      <c r="EZ568" s="16"/>
      <c r="FA568" s="16"/>
    </row>
    <row r="569" spans="1:157" ht="15.75">
      <c r="A569" s="86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  <c r="DG569" s="16"/>
      <c r="DH569" s="16"/>
      <c r="DI569" s="16"/>
      <c r="DJ569" s="16"/>
      <c r="DK569" s="16"/>
      <c r="DL569" s="16"/>
      <c r="DM569" s="16"/>
      <c r="DN569" s="16"/>
      <c r="DO569" s="16"/>
      <c r="DP569" s="16"/>
      <c r="DQ569" s="16"/>
      <c r="DR569" s="16"/>
      <c r="DS569" s="16"/>
      <c r="DT569" s="16"/>
      <c r="DU569" s="16"/>
      <c r="DV569" s="16"/>
      <c r="DW569" s="16"/>
      <c r="DX569" s="16"/>
      <c r="DY569" s="16"/>
      <c r="DZ569" s="16"/>
      <c r="EA569" s="16"/>
      <c r="EB569" s="16"/>
      <c r="EC569" s="16"/>
      <c r="ED569" s="16"/>
      <c r="EE569" s="16"/>
      <c r="EF569" s="16"/>
      <c r="EG569" s="16"/>
      <c r="EH569" s="16"/>
      <c r="EI569" s="16"/>
      <c r="EJ569" s="16"/>
      <c r="EK569" s="16"/>
      <c r="EL569" s="16"/>
      <c r="EM569" s="16"/>
      <c r="EN569" s="16"/>
      <c r="EO569" s="16"/>
      <c r="EP569" s="16"/>
      <c r="EQ569" s="16"/>
      <c r="ER569" s="16"/>
      <c r="ES569" s="16"/>
      <c r="ET569" s="16"/>
      <c r="EU569" s="16"/>
      <c r="EV569" s="16"/>
      <c r="EW569" s="16"/>
      <c r="EX569" s="16"/>
      <c r="EY569" s="16"/>
      <c r="EZ569" s="16"/>
      <c r="FA569" s="16"/>
    </row>
    <row r="570" spans="1:157" ht="15.75">
      <c r="A570" s="86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  <c r="DG570" s="16"/>
      <c r="DH570" s="16"/>
      <c r="DI570" s="16"/>
      <c r="DJ570" s="16"/>
      <c r="DK570" s="16"/>
      <c r="DL570" s="16"/>
      <c r="DM570" s="16"/>
      <c r="DN570" s="16"/>
      <c r="DO570" s="16"/>
      <c r="DP570" s="16"/>
      <c r="DQ570" s="16"/>
      <c r="DR570" s="16"/>
      <c r="DS570" s="16"/>
      <c r="DT570" s="16"/>
      <c r="DU570" s="16"/>
      <c r="DV570" s="16"/>
      <c r="DW570" s="16"/>
      <c r="DX570" s="16"/>
      <c r="DY570" s="16"/>
      <c r="DZ570" s="16"/>
      <c r="EA570" s="16"/>
      <c r="EB570" s="16"/>
      <c r="EC570" s="16"/>
      <c r="ED570" s="16"/>
      <c r="EE570" s="16"/>
      <c r="EF570" s="16"/>
      <c r="EG570" s="16"/>
      <c r="EH570" s="16"/>
      <c r="EI570" s="16"/>
      <c r="EJ570" s="16"/>
      <c r="EK570" s="16"/>
      <c r="EL570" s="16"/>
      <c r="EM570" s="16"/>
      <c r="EN570" s="16"/>
      <c r="EO570" s="16"/>
      <c r="EP570" s="16"/>
      <c r="EQ570" s="16"/>
      <c r="ER570" s="16"/>
      <c r="ES570" s="16"/>
      <c r="ET570" s="16"/>
      <c r="EU570" s="16"/>
      <c r="EV570" s="16"/>
      <c r="EW570" s="16"/>
      <c r="EX570" s="16"/>
      <c r="EY570" s="16"/>
      <c r="EZ570" s="16"/>
      <c r="FA570" s="16"/>
    </row>
    <row r="571" spans="1:157" ht="15.75">
      <c r="A571" s="86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  <c r="DG571" s="16"/>
      <c r="DH571" s="16"/>
      <c r="DI571" s="16"/>
      <c r="DJ571" s="16"/>
      <c r="DK571" s="16"/>
      <c r="DL571" s="16"/>
      <c r="DM571" s="16"/>
      <c r="DN571" s="16"/>
      <c r="DO571" s="16"/>
      <c r="DP571" s="16"/>
      <c r="DQ571" s="16"/>
      <c r="DR571" s="16"/>
      <c r="DS571" s="16"/>
      <c r="DT571" s="16"/>
      <c r="DU571" s="16"/>
      <c r="DV571" s="16"/>
      <c r="DW571" s="16"/>
      <c r="DX571" s="16"/>
      <c r="DY571" s="16"/>
      <c r="DZ571" s="16"/>
      <c r="EA571" s="16"/>
      <c r="EB571" s="16"/>
      <c r="EC571" s="16"/>
      <c r="ED571" s="16"/>
      <c r="EE571" s="16"/>
      <c r="EF571" s="16"/>
      <c r="EG571" s="16"/>
      <c r="EH571" s="16"/>
      <c r="EI571" s="16"/>
      <c r="EJ571" s="16"/>
      <c r="EK571" s="16"/>
      <c r="EL571" s="16"/>
      <c r="EM571" s="16"/>
      <c r="EN571" s="16"/>
      <c r="EO571" s="16"/>
      <c r="EP571" s="16"/>
      <c r="EQ571" s="16"/>
      <c r="ER571" s="16"/>
      <c r="ES571" s="16"/>
      <c r="ET571" s="16"/>
      <c r="EU571" s="16"/>
      <c r="EV571" s="16"/>
      <c r="EW571" s="16"/>
      <c r="EX571" s="16"/>
      <c r="EY571" s="16"/>
      <c r="EZ571" s="16"/>
      <c r="FA571" s="16"/>
    </row>
    <row r="572" spans="1:157" ht="15.75">
      <c r="A572" s="86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  <c r="DG572" s="16"/>
      <c r="DH572" s="16"/>
      <c r="DI572" s="16"/>
      <c r="DJ572" s="16"/>
      <c r="DK572" s="16"/>
      <c r="DL572" s="16"/>
      <c r="DM572" s="16"/>
      <c r="DN572" s="16"/>
      <c r="DO572" s="16"/>
      <c r="DP572" s="16"/>
      <c r="DQ572" s="16"/>
      <c r="DR572" s="16"/>
      <c r="DS572" s="16"/>
      <c r="DT572" s="16"/>
      <c r="DU572" s="16"/>
      <c r="DV572" s="16"/>
      <c r="DW572" s="16"/>
      <c r="DX572" s="16"/>
      <c r="DY572" s="16"/>
      <c r="DZ572" s="16"/>
      <c r="EA572" s="16"/>
      <c r="EB572" s="16"/>
      <c r="EC572" s="16"/>
      <c r="ED572" s="16"/>
      <c r="EE572" s="16"/>
      <c r="EF572" s="16"/>
      <c r="EG572" s="16"/>
      <c r="EH572" s="16"/>
      <c r="EI572" s="16"/>
      <c r="EJ572" s="16"/>
      <c r="EK572" s="16"/>
      <c r="EL572" s="16"/>
      <c r="EM572" s="16"/>
      <c r="EN572" s="16"/>
      <c r="EO572" s="16"/>
      <c r="EP572" s="16"/>
      <c r="EQ572" s="16"/>
      <c r="ER572" s="16"/>
      <c r="ES572" s="16"/>
      <c r="ET572" s="16"/>
      <c r="EU572" s="16"/>
      <c r="EV572" s="16"/>
      <c r="EW572" s="16"/>
      <c r="EX572" s="16"/>
      <c r="EY572" s="16"/>
      <c r="EZ572" s="16"/>
      <c r="FA572" s="16"/>
    </row>
    <row r="573" spans="1:157" ht="15.75">
      <c r="A573" s="86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  <c r="DG573" s="16"/>
      <c r="DH573" s="16"/>
      <c r="DI573" s="16"/>
      <c r="DJ573" s="16"/>
      <c r="DK573" s="16"/>
      <c r="DL573" s="16"/>
      <c r="DM573" s="16"/>
      <c r="DN573" s="16"/>
      <c r="DO573" s="16"/>
      <c r="DP573" s="16"/>
      <c r="DQ573" s="16"/>
      <c r="DR573" s="16"/>
      <c r="DS573" s="16"/>
      <c r="DT573" s="16"/>
      <c r="DU573" s="16"/>
      <c r="DV573" s="16"/>
      <c r="DW573" s="16"/>
      <c r="DX573" s="16"/>
      <c r="DY573" s="16"/>
      <c r="DZ573" s="16"/>
      <c r="EA573" s="16"/>
      <c r="EB573" s="16"/>
      <c r="EC573" s="16"/>
      <c r="ED573" s="16"/>
      <c r="EE573" s="16"/>
      <c r="EF573" s="16"/>
      <c r="EG573" s="16"/>
      <c r="EH573" s="16"/>
      <c r="EI573" s="16"/>
      <c r="EJ573" s="16"/>
      <c r="EK573" s="16"/>
      <c r="EL573" s="16"/>
      <c r="EM573" s="16"/>
      <c r="EN573" s="16"/>
      <c r="EO573" s="16"/>
      <c r="EP573" s="16"/>
      <c r="EQ573" s="16"/>
      <c r="ER573" s="16"/>
      <c r="ES573" s="16"/>
      <c r="ET573" s="16"/>
      <c r="EU573" s="16"/>
      <c r="EV573" s="16"/>
      <c r="EW573" s="16"/>
      <c r="EX573" s="16"/>
      <c r="EY573" s="16"/>
      <c r="EZ573" s="16"/>
      <c r="FA573" s="16"/>
    </row>
    <row r="574" spans="1:157" ht="15.75">
      <c r="A574" s="86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  <c r="DG574" s="16"/>
      <c r="DH574" s="16"/>
      <c r="DI574" s="16"/>
      <c r="DJ574" s="16"/>
      <c r="DK574" s="16"/>
      <c r="DL574" s="16"/>
      <c r="DM574" s="16"/>
      <c r="DN574" s="16"/>
      <c r="DO574" s="16"/>
      <c r="DP574" s="16"/>
      <c r="DQ574" s="16"/>
      <c r="DR574" s="16"/>
      <c r="DS574" s="16"/>
      <c r="DT574" s="16"/>
      <c r="DU574" s="16"/>
      <c r="DV574" s="16"/>
      <c r="DW574" s="16"/>
      <c r="DX574" s="16"/>
      <c r="DY574" s="16"/>
      <c r="DZ574" s="16"/>
      <c r="EA574" s="16"/>
      <c r="EB574" s="16"/>
      <c r="EC574" s="16"/>
      <c r="ED574" s="16"/>
      <c r="EE574" s="16"/>
      <c r="EF574" s="16"/>
      <c r="EG574" s="16"/>
      <c r="EH574" s="16"/>
      <c r="EI574" s="16"/>
      <c r="EJ574" s="16"/>
      <c r="EK574" s="16"/>
      <c r="EL574" s="16"/>
      <c r="EM574" s="16"/>
      <c r="EN574" s="16"/>
      <c r="EO574" s="16"/>
      <c r="EP574" s="16"/>
      <c r="EQ574" s="16"/>
      <c r="ER574" s="16"/>
      <c r="ES574" s="16"/>
      <c r="ET574" s="16"/>
      <c r="EU574" s="16"/>
      <c r="EV574" s="16"/>
      <c r="EW574" s="16"/>
      <c r="EX574" s="16"/>
      <c r="EY574" s="16"/>
      <c r="EZ574" s="16"/>
      <c r="FA574" s="16"/>
    </row>
    <row r="575" spans="1:157" ht="15.75">
      <c r="A575" s="86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  <c r="DG575" s="16"/>
      <c r="DH575" s="16"/>
      <c r="DI575" s="16"/>
      <c r="DJ575" s="16"/>
      <c r="DK575" s="16"/>
      <c r="DL575" s="16"/>
      <c r="DM575" s="16"/>
      <c r="DN575" s="16"/>
      <c r="DO575" s="16"/>
      <c r="DP575" s="16"/>
      <c r="DQ575" s="16"/>
      <c r="DR575" s="16"/>
      <c r="DS575" s="16"/>
      <c r="DT575" s="16"/>
      <c r="DU575" s="16"/>
      <c r="DV575" s="16"/>
      <c r="DW575" s="16"/>
      <c r="DX575" s="16"/>
      <c r="DY575" s="16"/>
      <c r="DZ575" s="16"/>
      <c r="EA575" s="16"/>
      <c r="EB575" s="16"/>
      <c r="EC575" s="16"/>
      <c r="ED575" s="16"/>
      <c r="EE575" s="16"/>
      <c r="EF575" s="16"/>
      <c r="EG575" s="16"/>
      <c r="EH575" s="16"/>
      <c r="EI575" s="16"/>
      <c r="EJ575" s="16"/>
      <c r="EK575" s="16"/>
      <c r="EL575" s="16"/>
      <c r="EM575" s="16"/>
      <c r="EN575" s="16"/>
      <c r="EO575" s="16"/>
      <c r="EP575" s="16"/>
      <c r="EQ575" s="16"/>
      <c r="ER575" s="16"/>
      <c r="ES575" s="16"/>
      <c r="ET575" s="16"/>
      <c r="EU575" s="16"/>
      <c r="EV575" s="16"/>
      <c r="EW575" s="16"/>
      <c r="EX575" s="16"/>
      <c r="EY575" s="16"/>
      <c r="EZ575" s="16"/>
      <c r="FA575" s="16"/>
    </row>
    <row r="576" spans="1:157" ht="15.75">
      <c r="A576" s="86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  <c r="DG576" s="16"/>
      <c r="DH576" s="16"/>
      <c r="DI576" s="16"/>
      <c r="DJ576" s="16"/>
      <c r="DK576" s="16"/>
      <c r="DL576" s="16"/>
      <c r="DM576" s="16"/>
      <c r="DN576" s="16"/>
      <c r="DO576" s="16"/>
      <c r="DP576" s="16"/>
      <c r="DQ576" s="16"/>
      <c r="DR576" s="16"/>
      <c r="DS576" s="16"/>
      <c r="DT576" s="16"/>
      <c r="DU576" s="16"/>
      <c r="DV576" s="16"/>
      <c r="DW576" s="16"/>
      <c r="DX576" s="16"/>
      <c r="DY576" s="16"/>
      <c r="DZ576" s="16"/>
      <c r="EA576" s="16"/>
      <c r="EB576" s="16"/>
      <c r="EC576" s="16"/>
      <c r="ED576" s="16"/>
      <c r="EE576" s="16"/>
      <c r="EF576" s="16"/>
      <c r="EG576" s="16"/>
      <c r="EH576" s="16"/>
      <c r="EI576" s="16"/>
      <c r="EJ576" s="16"/>
      <c r="EK576" s="16"/>
      <c r="EL576" s="16"/>
      <c r="EM576" s="16"/>
      <c r="EN576" s="16"/>
      <c r="EO576" s="16"/>
      <c r="EP576" s="16"/>
      <c r="EQ576" s="16"/>
      <c r="ER576" s="16"/>
      <c r="ES576" s="16"/>
      <c r="ET576" s="16"/>
      <c r="EU576" s="16"/>
      <c r="EV576" s="16"/>
      <c r="EW576" s="16"/>
      <c r="EX576" s="16"/>
      <c r="EY576" s="16"/>
      <c r="EZ576" s="16"/>
      <c r="FA576" s="16"/>
    </row>
    <row r="577" spans="1:157" ht="15.75">
      <c r="A577" s="86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  <c r="DG577" s="16"/>
      <c r="DH577" s="16"/>
      <c r="DI577" s="16"/>
      <c r="DJ577" s="16"/>
      <c r="DK577" s="16"/>
      <c r="DL577" s="16"/>
      <c r="DM577" s="16"/>
      <c r="DN577" s="16"/>
      <c r="DO577" s="16"/>
      <c r="DP577" s="16"/>
      <c r="DQ577" s="16"/>
      <c r="DR577" s="16"/>
      <c r="DS577" s="16"/>
      <c r="DT577" s="16"/>
      <c r="DU577" s="16"/>
      <c r="DV577" s="16"/>
      <c r="DW577" s="16"/>
      <c r="DX577" s="16"/>
      <c r="DY577" s="16"/>
      <c r="DZ577" s="16"/>
      <c r="EA577" s="16"/>
      <c r="EB577" s="16"/>
      <c r="EC577" s="16"/>
      <c r="ED577" s="16"/>
      <c r="EE577" s="16"/>
      <c r="EF577" s="16"/>
      <c r="EG577" s="16"/>
      <c r="EH577" s="16"/>
      <c r="EI577" s="16"/>
      <c r="EJ577" s="16"/>
      <c r="EK577" s="16"/>
      <c r="EL577" s="16"/>
      <c r="EM577" s="16"/>
      <c r="EN577" s="16"/>
      <c r="EO577" s="16"/>
      <c r="EP577" s="16"/>
      <c r="EQ577" s="16"/>
      <c r="ER577" s="16"/>
      <c r="ES577" s="16"/>
      <c r="ET577" s="16"/>
      <c r="EU577" s="16"/>
      <c r="EV577" s="16"/>
      <c r="EW577" s="16"/>
      <c r="EX577" s="16"/>
      <c r="EY577" s="16"/>
      <c r="EZ577" s="16"/>
      <c r="FA577" s="16"/>
    </row>
    <row r="578" spans="1:157" ht="15.75">
      <c r="A578" s="86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  <c r="DG578" s="16"/>
      <c r="DH578" s="16"/>
      <c r="DI578" s="16"/>
      <c r="DJ578" s="16"/>
      <c r="DK578" s="16"/>
      <c r="DL578" s="16"/>
      <c r="DM578" s="16"/>
      <c r="DN578" s="16"/>
      <c r="DO578" s="16"/>
      <c r="DP578" s="16"/>
      <c r="DQ578" s="16"/>
      <c r="DR578" s="16"/>
      <c r="DS578" s="16"/>
      <c r="DT578" s="16"/>
      <c r="DU578" s="16"/>
      <c r="DV578" s="16"/>
      <c r="DW578" s="16"/>
      <c r="DX578" s="16"/>
      <c r="DY578" s="16"/>
      <c r="DZ578" s="16"/>
      <c r="EA578" s="16"/>
      <c r="EB578" s="16"/>
      <c r="EC578" s="16"/>
      <c r="ED578" s="16"/>
      <c r="EE578" s="16"/>
      <c r="EF578" s="16"/>
      <c r="EG578" s="16"/>
      <c r="EH578" s="16"/>
      <c r="EI578" s="16"/>
      <c r="EJ578" s="16"/>
      <c r="EK578" s="16"/>
      <c r="EL578" s="16"/>
      <c r="EM578" s="16"/>
      <c r="EN578" s="16"/>
      <c r="EO578" s="16"/>
      <c r="EP578" s="16"/>
      <c r="EQ578" s="16"/>
      <c r="ER578" s="16"/>
      <c r="ES578" s="16"/>
      <c r="ET578" s="16"/>
      <c r="EU578" s="16"/>
      <c r="EV578" s="16"/>
      <c r="EW578" s="16"/>
      <c r="EX578" s="16"/>
      <c r="EY578" s="16"/>
      <c r="EZ578" s="16"/>
      <c r="FA578" s="16"/>
    </row>
    <row r="579" spans="1:157" ht="15.75">
      <c r="A579" s="86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  <c r="DG579" s="16"/>
      <c r="DH579" s="16"/>
      <c r="DI579" s="16"/>
      <c r="DJ579" s="16"/>
      <c r="DK579" s="16"/>
      <c r="DL579" s="16"/>
      <c r="DM579" s="16"/>
      <c r="DN579" s="16"/>
      <c r="DO579" s="16"/>
      <c r="DP579" s="16"/>
      <c r="DQ579" s="16"/>
      <c r="DR579" s="16"/>
      <c r="DS579" s="16"/>
      <c r="DT579" s="16"/>
      <c r="DU579" s="16"/>
      <c r="DV579" s="16"/>
      <c r="DW579" s="16"/>
      <c r="DX579" s="16"/>
      <c r="DY579" s="16"/>
      <c r="DZ579" s="16"/>
      <c r="EA579" s="16"/>
      <c r="EB579" s="16"/>
      <c r="EC579" s="16"/>
      <c r="ED579" s="16"/>
      <c r="EE579" s="16"/>
      <c r="EF579" s="16"/>
      <c r="EG579" s="16"/>
      <c r="EH579" s="16"/>
      <c r="EI579" s="16"/>
      <c r="EJ579" s="16"/>
      <c r="EK579" s="16"/>
      <c r="EL579" s="16"/>
      <c r="EM579" s="16"/>
      <c r="EN579" s="16"/>
      <c r="EO579" s="16"/>
      <c r="EP579" s="16"/>
      <c r="EQ579" s="16"/>
      <c r="ER579" s="16"/>
      <c r="ES579" s="16"/>
      <c r="ET579" s="16"/>
      <c r="EU579" s="16"/>
      <c r="EV579" s="16"/>
      <c r="EW579" s="16"/>
      <c r="EX579" s="16"/>
      <c r="EY579" s="16"/>
      <c r="EZ579" s="16"/>
      <c r="FA579" s="16"/>
    </row>
    <row r="580" spans="1:157" ht="15.75">
      <c r="A580" s="86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  <c r="DG580" s="16"/>
      <c r="DH580" s="16"/>
      <c r="DI580" s="16"/>
      <c r="DJ580" s="16"/>
      <c r="DK580" s="16"/>
      <c r="DL580" s="16"/>
      <c r="DM580" s="16"/>
      <c r="DN580" s="16"/>
      <c r="DO580" s="16"/>
      <c r="DP580" s="16"/>
      <c r="DQ580" s="16"/>
      <c r="DR580" s="16"/>
      <c r="DS580" s="16"/>
      <c r="DT580" s="16"/>
      <c r="DU580" s="16"/>
      <c r="DV580" s="16"/>
      <c r="DW580" s="16"/>
      <c r="DX580" s="16"/>
      <c r="DY580" s="16"/>
      <c r="DZ580" s="16"/>
      <c r="EA580" s="16"/>
      <c r="EB580" s="16"/>
      <c r="EC580" s="16"/>
      <c r="ED580" s="16"/>
      <c r="EE580" s="16"/>
      <c r="EF580" s="16"/>
      <c r="EG580" s="16"/>
      <c r="EH580" s="16"/>
      <c r="EI580" s="16"/>
      <c r="EJ580" s="16"/>
      <c r="EK580" s="16"/>
      <c r="EL580" s="16"/>
      <c r="EM580" s="16"/>
      <c r="EN580" s="16"/>
      <c r="EO580" s="16"/>
      <c r="EP580" s="16"/>
      <c r="EQ580" s="16"/>
      <c r="ER580" s="16"/>
      <c r="ES580" s="16"/>
      <c r="ET580" s="16"/>
      <c r="EU580" s="16"/>
      <c r="EV580" s="16"/>
      <c r="EW580" s="16"/>
      <c r="EX580" s="16"/>
      <c r="EY580" s="16"/>
      <c r="EZ580" s="16"/>
      <c r="FA580" s="16"/>
    </row>
    <row r="581" spans="1:157" ht="15.75">
      <c r="A581" s="86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  <c r="DG581" s="16"/>
      <c r="DH581" s="16"/>
      <c r="DI581" s="16"/>
      <c r="DJ581" s="16"/>
      <c r="DK581" s="16"/>
      <c r="DL581" s="16"/>
      <c r="DM581" s="16"/>
      <c r="DN581" s="16"/>
      <c r="DO581" s="16"/>
      <c r="DP581" s="16"/>
      <c r="DQ581" s="16"/>
      <c r="DR581" s="16"/>
      <c r="DS581" s="16"/>
      <c r="DT581" s="16"/>
      <c r="DU581" s="16"/>
      <c r="DV581" s="16"/>
      <c r="DW581" s="16"/>
      <c r="DX581" s="16"/>
      <c r="DY581" s="16"/>
      <c r="DZ581" s="16"/>
      <c r="EA581" s="16"/>
      <c r="EB581" s="16"/>
      <c r="EC581" s="16"/>
      <c r="ED581" s="16"/>
      <c r="EE581" s="16"/>
      <c r="EF581" s="16"/>
      <c r="EG581" s="16"/>
      <c r="EH581" s="16"/>
      <c r="EI581" s="16"/>
      <c r="EJ581" s="16"/>
      <c r="EK581" s="16"/>
      <c r="EL581" s="16"/>
      <c r="EM581" s="16"/>
      <c r="EN581" s="16"/>
      <c r="EO581" s="16"/>
      <c r="EP581" s="16"/>
      <c r="EQ581" s="16"/>
      <c r="ER581" s="16"/>
      <c r="ES581" s="16"/>
      <c r="ET581" s="16"/>
      <c r="EU581" s="16"/>
      <c r="EV581" s="16"/>
      <c r="EW581" s="16"/>
      <c r="EX581" s="16"/>
      <c r="EY581" s="16"/>
      <c r="EZ581" s="16"/>
      <c r="FA581" s="16"/>
    </row>
    <row r="582" spans="1:157" ht="15.75">
      <c r="A582" s="86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  <c r="DG582" s="16"/>
      <c r="DH582" s="16"/>
      <c r="DI582" s="16"/>
      <c r="DJ582" s="16"/>
      <c r="DK582" s="16"/>
      <c r="DL582" s="16"/>
      <c r="DM582" s="16"/>
      <c r="DN582" s="16"/>
      <c r="DO582" s="16"/>
      <c r="DP582" s="16"/>
      <c r="DQ582" s="16"/>
      <c r="DR582" s="16"/>
      <c r="DS582" s="16"/>
      <c r="DT582" s="16"/>
      <c r="DU582" s="16"/>
      <c r="DV582" s="16"/>
      <c r="DW582" s="16"/>
      <c r="DX582" s="16"/>
      <c r="DY582" s="16"/>
      <c r="DZ582" s="16"/>
      <c r="EA582" s="16"/>
      <c r="EB582" s="16"/>
      <c r="EC582" s="16"/>
      <c r="ED582" s="16"/>
      <c r="EE582" s="16"/>
      <c r="EF582" s="16"/>
      <c r="EG582" s="16"/>
      <c r="EH582" s="16"/>
      <c r="EI582" s="16"/>
      <c r="EJ582" s="16"/>
      <c r="EK582" s="16"/>
      <c r="EL582" s="16"/>
      <c r="EM582" s="16"/>
      <c r="EN582" s="16"/>
      <c r="EO582" s="16"/>
      <c r="EP582" s="16"/>
      <c r="EQ582" s="16"/>
      <c r="ER582" s="16"/>
      <c r="ES582" s="16"/>
      <c r="ET582" s="16"/>
      <c r="EU582" s="16"/>
      <c r="EV582" s="16"/>
      <c r="EW582" s="16"/>
      <c r="EX582" s="16"/>
      <c r="EY582" s="16"/>
      <c r="EZ582" s="16"/>
      <c r="FA582" s="16"/>
    </row>
    <row r="583" spans="1:157" ht="15.75">
      <c r="A583" s="86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  <c r="DG583" s="16"/>
      <c r="DH583" s="16"/>
      <c r="DI583" s="16"/>
      <c r="DJ583" s="16"/>
      <c r="DK583" s="16"/>
      <c r="DL583" s="16"/>
      <c r="DM583" s="16"/>
      <c r="DN583" s="16"/>
      <c r="DO583" s="16"/>
      <c r="DP583" s="16"/>
      <c r="DQ583" s="16"/>
      <c r="DR583" s="16"/>
      <c r="DS583" s="16"/>
      <c r="DT583" s="16"/>
      <c r="DU583" s="16"/>
      <c r="DV583" s="16"/>
      <c r="DW583" s="16"/>
      <c r="DX583" s="16"/>
      <c r="DY583" s="16"/>
      <c r="DZ583" s="16"/>
      <c r="EA583" s="16"/>
      <c r="EB583" s="16"/>
      <c r="EC583" s="16"/>
      <c r="ED583" s="16"/>
      <c r="EE583" s="16"/>
      <c r="EF583" s="16"/>
      <c r="EG583" s="16"/>
      <c r="EH583" s="16"/>
      <c r="EI583" s="16"/>
      <c r="EJ583" s="16"/>
      <c r="EK583" s="16"/>
      <c r="EL583" s="16"/>
      <c r="EM583" s="16"/>
      <c r="EN583" s="16"/>
      <c r="EO583" s="16"/>
      <c r="EP583" s="16"/>
      <c r="EQ583" s="16"/>
      <c r="ER583" s="16"/>
      <c r="ES583" s="16"/>
      <c r="ET583" s="16"/>
      <c r="EU583" s="16"/>
      <c r="EV583" s="16"/>
      <c r="EW583" s="16"/>
      <c r="EX583" s="16"/>
      <c r="EY583" s="16"/>
      <c r="EZ583" s="16"/>
      <c r="FA583" s="16"/>
    </row>
    <row r="584" spans="1:157" ht="15.75">
      <c r="A584" s="86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  <c r="DG584" s="16"/>
      <c r="DH584" s="16"/>
      <c r="DI584" s="16"/>
      <c r="DJ584" s="16"/>
      <c r="DK584" s="16"/>
      <c r="DL584" s="16"/>
      <c r="DM584" s="16"/>
      <c r="DN584" s="16"/>
      <c r="DO584" s="16"/>
      <c r="DP584" s="16"/>
      <c r="DQ584" s="16"/>
      <c r="DR584" s="16"/>
      <c r="DS584" s="16"/>
      <c r="DT584" s="16"/>
      <c r="DU584" s="16"/>
      <c r="DV584" s="16"/>
      <c r="DW584" s="16"/>
      <c r="DX584" s="16"/>
      <c r="DY584" s="16"/>
      <c r="DZ584" s="16"/>
      <c r="EA584" s="16"/>
      <c r="EB584" s="16"/>
      <c r="EC584" s="16"/>
      <c r="ED584" s="16"/>
      <c r="EE584" s="16"/>
      <c r="EF584" s="16"/>
      <c r="EG584" s="16"/>
      <c r="EH584" s="16"/>
      <c r="EI584" s="16"/>
      <c r="EJ584" s="16"/>
      <c r="EK584" s="16"/>
      <c r="EL584" s="16"/>
      <c r="EM584" s="16"/>
      <c r="EN584" s="16"/>
      <c r="EO584" s="16"/>
      <c r="EP584" s="16"/>
      <c r="EQ584" s="16"/>
      <c r="ER584" s="16"/>
      <c r="ES584" s="16"/>
      <c r="ET584" s="16"/>
      <c r="EU584" s="16"/>
      <c r="EV584" s="16"/>
      <c r="EW584" s="16"/>
      <c r="EX584" s="16"/>
      <c r="EY584" s="16"/>
      <c r="EZ584" s="16"/>
      <c r="FA584" s="16"/>
    </row>
    <row r="585" spans="1:157" ht="15.75">
      <c r="A585" s="86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  <c r="DG585" s="16"/>
      <c r="DH585" s="16"/>
      <c r="DI585" s="16"/>
      <c r="DJ585" s="16"/>
      <c r="DK585" s="16"/>
      <c r="DL585" s="16"/>
      <c r="DM585" s="16"/>
      <c r="DN585" s="16"/>
      <c r="DO585" s="16"/>
      <c r="DP585" s="16"/>
      <c r="DQ585" s="16"/>
      <c r="DR585" s="16"/>
      <c r="DS585" s="16"/>
      <c r="DT585" s="16"/>
      <c r="DU585" s="16"/>
      <c r="DV585" s="16"/>
      <c r="DW585" s="16"/>
      <c r="DX585" s="16"/>
      <c r="DY585" s="16"/>
      <c r="DZ585" s="16"/>
      <c r="EA585" s="16"/>
      <c r="EB585" s="16"/>
      <c r="EC585" s="16"/>
      <c r="ED585" s="16"/>
      <c r="EE585" s="16"/>
      <c r="EF585" s="16"/>
      <c r="EG585" s="16"/>
      <c r="EH585" s="16"/>
      <c r="EI585" s="16"/>
      <c r="EJ585" s="16"/>
      <c r="EK585" s="16"/>
      <c r="EL585" s="16"/>
      <c r="EM585" s="16"/>
      <c r="EN585" s="16"/>
      <c r="EO585" s="16"/>
      <c r="EP585" s="16"/>
      <c r="EQ585" s="16"/>
      <c r="ER585" s="16"/>
      <c r="ES585" s="16"/>
      <c r="ET585" s="16"/>
      <c r="EU585" s="16"/>
      <c r="EV585" s="16"/>
      <c r="EW585" s="16"/>
      <c r="EX585" s="16"/>
      <c r="EY585" s="16"/>
      <c r="EZ585" s="16"/>
      <c r="FA585" s="16"/>
    </row>
    <row r="586" spans="1:157" ht="15.75">
      <c r="A586" s="86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  <c r="DG586" s="16"/>
      <c r="DH586" s="16"/>
      <c r="DI586" s="16"/>
      <c r="DJ586" s="16"/>
      <c r="DK586" s="16"/>
      <c r="DL586" s="16"/>
      <c r="DM586" s="16"/>
      <c r="DN586" s="16"/>
      <c r="DO586" s="16"/>
      <c r="DP586" s="16"/>
      <c r="DQ586" s="16"/>
      <c r="DR586" s="16"/>
      <c r="DS586" s="16"/>
      <c r="DT586" s="16"/>
      <c r="DU586" s="16"/>
      <c r="DV586" s="16"/>
      <c r="DW586" s="16"/>
      <c r="DX586" s="16"/>
      <c r="DY586" s="16"/>
      <c r="DZ586" s="16"/>
      <c r="EA586" s="16"/>
      <c r="EB586" s="16"/>
      <c r="EC586" s="16"/>
      <c r="ED586" s="16"/>
      <c r="EE586" s="16"/>
      <c r="EF586" s="16"/>
      <c r="EG586" s="16"/>
      <c r="EH586" s="16"/>
      <c r="EI586" s="16"/>
      <c r="EJ586" s="16"/>
      <c r="EK586" s="16"/>
      <c r="EL586" s="16"/>
      <c r="EM586" s="16"/>
      <c r="EN586" s="16"/>
      <c r="EO586" s="16"/>
      <c r="EP586" s="16"/>
      <c r="EQ586" s="16"/>
      <c r="ER586" s="16"/>
      <c r="ES586" s="16"/>
      <c r="ET586" s="16"/>
      <c r="EU586" s="16"/>
      <c r="EV586" s="16"/>
      <c r="EW586" s="16"/>
      <c r="EX586" s="16"/>
      <c r="EY586" s="16"/>
      <c r="EZ586" s="16"/>
      <c r="FA586" s="16"/>
    </row>
    <row r="587" spans="1:157" ht="15.75">
      <c r="A587" s="86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R587" s="16"/>
      <c r="DS587" s="16"/>
      <c r="DT587" s="16"/>
      <c r="DU587" s="16"/>
      <c r="DV587" s="16"/>
      <c r="DW587" s="16"/>
      <c r="DX587" s="16"/>
      <c r="DY587" s="16"/>
      <c r="DZ587" s="16"/>
      <c r="EA587" s="16"/>
      <c r="EB587" s="16"/>
      <c r="EC587" s="16"/>
      <c r="ED587" s="16"/>
      <c r="EE587" s="16"/>
      <c r="EF587" s="16"/>
      <c r="EG587" s="16"/>
      <c r="EH587" s="16"/>
      <c r="EI587" s="16"/>
      <c r="EJ587" s="16"/>
      <c r="EK587" s="16"/>
      <c r="EL587" s="16"/>
      <c r="EM587" s="16"/>
      <c r="EN587" s="16"/>
      <c r="EO587" s="16"/>
      <c r="EP587" s="16"/>
      <c r="EQ587" s="16"/>
      <c r="ER587" s="16"/>
      <c r="ES587" s="16"/>
      <c r="ET587" s="16"/>
      <c r="EU587" s="16"/>
      <c r="EV587" s="16"/>
      <c r="EW587" s="16"/>
      <c r="EX587" s="16"/>
      <c r="EY587" s="16"/>
      <c r="EZ587" s="16"/>
      <c r="FA587" s="16"/>
    </row>
    <row r="588" spans="1:157" ht="15.75">
      <c r="A588" s="86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  <c r="DG588" s="16"/>
      <c r="DH588" s="16"/>
      <c r="DI588" s="16"/>
      <c r="DJ588" s="16"/>
      <c r="DK588" s="16"/>
      <c r="DL588" s="16"/>
      <c r="DM588" s="16"/>
      <c r="DN588" s="16"/>
      <c r="DO588" s="16"/>
      <c r="DP588" s="16"/>
      <c r="DQ588" s="16"/>
      <c r="DR588" s="16"/>
      <c r="DS588" s="16"/>
      <c r="DT588" s="16"/>
      <c r="DU588" s="16"/>
      <c r="DV588" s="16"/>
      <c r="DW588" s="16"/>
      <c r="DX588" s="16"/>
      <c r="DY588" s="16"/>
      <c r="DZ588" s="16"/>
      <c r="EA588" s="16"/>
      <c r="EB588" s="16"/>
      <c r="EC588" s="16"/>
      <c r="ED588" s="16"/>
      <c r="EE588" s="16"/>
      <c r="EF588" s="16"/>
      <c r="EG588" s="16"/>
      <c r="EH588" s="16"/>
      <c r="EI588" s="16"/>
      <c r="EJ588" s="16"/>
      <c r="EK588" s="16"/>
      <c r="EL588" s="16"/>
      <c r="EM588" s="16"/>
      <c r="EN588" s="16"/>
      <c r="EO588" s="16"/>
      <c r="EP588" s="16"/>
      <c r="EQ588" s="16"/>
      <c r="ER588" s="16"/>
      <c r="ES588" s="16"/>
      <c r="ET588" s="16"/>
      <c r="EU588" s="16"/>
      <c r="EV588" s="16"/>
      <c r="EW588" s="16"/>
      <c r="EX588" s="16"/>
      <c r="EY588" s="16"/>
      <c r="EZ588" s="16"/>
      <c r="FA588" s="16"/>
    </row>
    <row r="589" spans="1:157" ht="15.75">
      <c r="A589" s="86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  <c r="DG589" s="16"/>
      <c r="DH589" s="16"/>
      <c r="DI589" s="16"/>
      <c r="DJ589" s="16"/>
      <c r="DK589" s="16"/>
      <c r="DL589" s="16"/>
      <c r="DM589" s="16"/>
      <c r="DN589" s="16"/>
      <c r="DO589" s="16"/>
      <c r="DP589" s="16"/>
      <c r="DQ589" s="16"/>
      <c r="DR589" s="16"/>
      <c r="DS589" s="16"/>
      <c r="DT589" s="16"/>
      <c r="DU589" s="16"/>
      <c r="DV589" s="16"/>
      <c r="DW589" s="16"/>
      <c r="DX589" s="16"/>
      <c r="DY589" s="16"/>
      <c r="DZ589" s="16"/>
      <c r="EA589" s="16"/>
      <c r="EB589" s="16"/>
      <c r="EC589" s="16"/>
      <c r="ED589" s="16"/>
      <c r="EE589" s="16"/>
      <c r="EF589" s="16"/>
      <c r="EG589" s="16"/>
      <c r="EH589" s="16"/>
      <c r="EI589" s="16"/>
      <c r="EJ589" s="16"/>
      <c r="EK589" s="16"/>
      <c r="EL589" s="16"/>
      <c r="EM589" s="16"/>
      <c r="EN589" s="16"/>
      <c r="EO589" s="16"/>
      <c r="EP589" s="16"/>
      <c r="EQ589" s="16"/>
      <c r="ER589" s="16"/>
      <c r="ES589" s="16"/>
      <c r="ET589" s="16"/>
      <c r="EU589" s="16"/>
      <c r="EV589" s="16"/>
      <c r="EW589" s="16"/>
      <c r="EX589" s="16"/>
      <c r="EY589" s="16"/>
      <c r="EZ589" s="16"/>
      <c r="FA589" s="16"/>
    </row>
    <row r="590" spans="1:157" ht="15.75">
      <c r="A590" s="86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  <c r="DG590" s="16"/>
      <c r="DH590" s="16"/>
      <c r="DI590" s="16"/>
      <c r="DJ590" s="16"/>
      <c r="DK590" s="16"/>
      <c r="DL590" s="16"/>
      <c r="DM590" s="16"/>
      <c r="DN590" s="16"/>
      <c r="DO590" s="16"/>
      <c r="DP590" s="16"/>
      <c r="DQ590" s="16"/>
      <c r="DR590" s="16"/>
      <c r="DS590" s="16"/>
      <c r="DT590" s="16"/>
      <c r="DU590" s="16"/>
      <c r="DV590" s="16"/>
      <c r="DW590" s="16"/>
      <c r="DX590" s="16"/>
      <c r="DY590" s="16"/>
      <c r="DZ590" s="16"/>
      <c r="EA590" s="16"/>
      <c r="EB590" s="16"/>
      <c r="EC590" s="16"/>
      <c r="ED590" s="16"/>
      <c r="EE590" s="16"/>
      <c r="EF590" s="16"/>
      <c r="EG590" s="16"/>
      <c r="EH590" s="16"/>
      <c r="EI590" s="16"/>
      <c r="EJ590" s="16"/>
      <c r="EK590" s="16"/>
      <c r="EL590" s="16"/>
      <c r="EM590" s="16"/>
      <c r="EN590" s="16"/>
      <c r="EO590" s="16"/>
      <c r="EP590" s="16"/>
      <c r="EQ590" s="16"/>
      <c r="ER590" s="16"/>
      <c r="ES590" s="16"/>
      <c r="ET590" s="16"/>
      <c r="EU590" s="16"/>
      <c r="EV590" s="16"/>
      <c r="EW590" s="16"/>
      <c r="EX590" s="16"/>
      <c r="EY590" s="16"/>
      <c r="EZ590" s="16"/>
      <c r="FA590" s="16"/>
    </row>
    <row r="591" spans="1:157" ht="15.75">
      <c r="A591" s="86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  <c r="DG591" s="16"/>
      <c r="DH591" s="16"/>
      <c r="DI591" s="16"/>
      <c r="DJ591" s="16"/>
      <c r="DK591" s="16"/>
      <c r="DL591" s="16"/>
      <c r="DM591" s="16"/>
      <c r="DN591" s="16"/>
      <c r="DO591" s="16"/>
      <c r="DP591" s="16"/>
      <c r="DQ591" s="16"/>
      <c r="DR591" s="16"/>
      <c r="DS591" s="16"/>
      <c r="DT591" s="16"/>
      <c r="DU591" s="16"/>
      <c r="DV591" s="16"/>
      <c r="DW591" s="16"/>
      <c r="DX591" s="16"/>
      <c r="DY591" s="16"/>
      <c r="DZ591" s="16"/>
      <c r="EA591" s="16"/>
      <c r="EB591" s="16"/>
      <c r="EC591" s="16"/>
      <c r="ED591" s="16"/>
      <c r="EE591" s="16"/>
      <c r="EF591" s="16"/>
      <c r="EG591" s="16"/>
      <c r="EH591" s="16"/>
      <c r="EI591" s="16"/>
      <c r="EJ591" s="16"/>
      <c r="EK591" s="16"/>
      <c r="EL591" s="16"/>
      <c r="EM591" s="16"/>
      <c r="EN591" s="16"/>
      <c r="EO591" s="16"/>
      <c r="EP591" s="16"/>
      <c r="EQ591" s="16"/>
      <c r="ER591" s="16"/>
      <c r="ES591" s="16"/>
      <c r="ET591" s="16"/>
      <c r="EU591" s="16"/>
      <c r="EV591" s="16"/>
      <c r="EW591" s="16"/>
      <c r="EX591" s="16"/>
      <c r="EY591" s="16"/>
      <c r="EZ591" s="16"/>
      <c r="FA591" s="16"/>
    </row>
    <row r="592" spans="1:157" ht="15.75">
      <c r="A592" s="86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  <c r="DG592" s="16"/>
      <c r="DH592" s="16"/>
      <c r="DI592" s="16"/>
      <c r="DJ592" s="16"/>
      <c r="DK592" s="16"/>
      <c r="DL592" s="16"/>
      <c r="DM592" s="16"/>
      <c r="DN592" s="16"/>
      <c r="DO592" s="16"/>
      <c r="DP592" s="16"/>
      <c r="DQ592" s="16"/>
      <c r="DR592" s="16"/>
      <c r="DS592" s="16"/>
      <c r="DT592" s="16"/>
      <c r="DU592" s="16"/>
      <c r="DV592" s="16"/>
      <c r="DW592" s="16"/>
      <c r="DX592" s="16"/>
      <c r="DY592" s="16"/>
      <c r="DZ592" s="16"/>
      <c r="EA592" s="16"/>
      <c r="EB592" s="16"/>
      <c r="EC592" s="16"/>
      <c r="ED592" s="16"/>
      <c r="EE592" s="16"/>
      <c r="EF592" s="16"/>
      <c r="EG592" s="16"/>
      <c r="EH592" s="16"/>
      <c r="EI592" s="16"/>
      <c r="EJ592" s="16"/>
      <c r="EK592" s="16"/>
      <c r="EL592" s="16"/>
      <c r="EM592" s="16"/>
      <c r="EN592" s="16"/>
      <c r="EO592" s="16"/>
      <c r="EP592" s="16"/>
      <c r="EQ592" s="16"/>
      <c r="ER592" s="16"/>
      <c r="ES592" s="16"/>
      <c r="ET592" s="16"/>
      <c r="EU592" s="16"/>
      <c r="EV592" s="16"/>
      <c r="EW592" s="16"/>
      <c r="EX592" s="16"/>
      <c r="EY592" s="16"/>
      <c r="EZ592" s="16"/>
      <c r="FA592" s="16"/>
    </row>
    <row r="593" spans="1:157" ht="15.75">
      <c r="A593" s="86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  <c r="DG593" s="16"/>
      <c r="DH593" s="16"/>
      <c r="DI593" s="16"/>
      <c r="DJ593" s="16"/>
      <c r="DK593" s="16"/>
      <c r="DL593" s="16"/>
      <c r="DM593" s="16"/>
      <c r="DN593" s="16"/>
      <c r="DO593" s="16"/>
      <c r="DP593" s="16"/>
      <c r="DQ593" s="16"/>
      <c r="DR593" s="16"/>
      <c r="DS593" s="16"/>
      <c r="DT593" s="16"/>
      <c r="DU593" s="16"/>
      <c r="DV593" s="16"/>
      <c r="DW593" s="16"/>
      <c r="DX593" s="16"/>
      <c r="DY593" s="16"/>
      <c r="DZ593" s="16"/>
      <c r="EA593" s="16"/>
      <c r="EB593" s="16"/>
      <c r="EC593" s="16"/>
      <c r="ED593" s="16"/>
      <c r="EE593" s="16"/>
      <c r="EF593" s="16"/>
      <c r="EG593" s="16"/>
      <c r="EH593" s="16"/>
      <c r="EI593" s="16"/>
      <c r="EJ593" s="16"/>
      <c r="EK593" s="16"/>
      <c r="EL593" s="16"/>
      <c r="EM593" s="16"/>
      <c r="EN593" s="16"/>
      <c r="EO593" s="16"/>
      <c r="EP593" s="16"/>
      <c r="EQ593" s="16"/>
      <c r="ER593" s="16"/>
      <c r="ES593" s="16"/>
      <c r="ET593" s="16"/>
      <c r="EU593" s="16"/>
      <c r="EV593" s="16"/>
      <c r="EW593" s="16"/>
      <c r="EX593" s="16"/>
      <c r="EY593" s="16"/>
      <c r="EZ593" s="16"/>
      <c r="FA593" s="16"/>
    </row>
    <row r="594" spans="1:157" ht="15.75">
      <c r="A594" s="86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  <c r="DG594" s="16"/>
      <c r="DH594" s="16"/>
      <c r="DI594" s="16"/>
      <c r="DJ594" s="16"/>
      <c r="DK594" s="16"/>
      <c r="DL594" s="16"/>
      <c r="DM594" s="16"/>
      <c r="DN594" s="16"/>
      <c r="DO594" s="16"/>
      <c r="DP594" s="16"/>
      <c r="DQ594" s="16"/>
      <c r="DR594" s="16"/>
      <c r="DS594" s="16"/>
      <c r="DT594" s="16"/>
      <c r="DU594" s="16"/>
      <c r="DV594" s="16"/>
      <c r="DW594" s="16"/>
      <c r="DX594" s="16"/>
      <c r="DY594" s="16"/>
      <c r="DZ594" s="16"/>
      <c r="EA594" s="16"/>
      <c r="EB594" s="16"/>
      <c r="EC594" s="16"/>
      <c r="ED594" s="16"/>
      <c r="EE594" s="16"/>
      <c r="EF594" s="16"/>
      <c r="EG594" s="16"/>
      <c r="EH594" s="16"/>
      <c r="EI594" s="16"/>
      <c r="EJ594" s="16"/>
      <c r="EK594" s="16"/>
      <c r="EL594" s="16"/>
      <c r="EM594" s="16"/>
      <c r="EN594" s="16"/>
      <c r="EO594" s="16"/>
      <c r="EP594" s="16"/>
      <c r="EQ594" s="16"/>
      <c r="ER594" s="16"/>
      <c r="ES594" s="16"/>
      <c r="ET594" s="16"/>
      <c r="EU594" s="16"/>
      <c r="EV594" s="16"/>
      <c r="EW594" s="16"/>
      <c r="EX594" s="16"/>
      <c r="EY594" s="16"/>
      <c r="EZ594" s="16"/>
      <c r="FA594" s="16"/>
    </row>
    <row r="595" spans="1:157" ht="15.75">
      <c r="A595" s="86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  <c r="DG595" s="16"/>
      <c r="DH595" s="16"/>
      <c r="DI595" s="16"/>
      <c r="DJ595" s="16"/>
      <c r="DK595" s="16"/>
      <c r="DL595" s="16"/>
      <c r="DM595" s="16"/>
      <c r="DN595" s="16"/>
      <c r="DO595" s="16"/>
      <c r="DP595" s="16"/>
      <c r="DQ595" s="16"/>
      <c r="DR595" s="16"/>
      <c r="DS595" s="16"/>
      <c r="DT595" s="16"/>
      <c r="DU595" s="16"/>
      <c r="DV595" s="16"/>
      <c r="DW595" s="16"/>
      <c r="DX595" s="16"/>
      <c r="DY595" s="16"/>
      <c r="DZ595" s="16"/>
      <c r="EA595" s="16"/>
      <c r="EB595" s="16"/>
      <c r="EC595" s="16"/>
      <c r="ED595" s="16"/>
      <c r="EE595" s="16"/>
      <c r="EF595" s="16"/>
      <c r="EG595" s="16"/>
      <c r="EH595" s="16"/>
      <c r="EI595" s="16"/>
      <c r="EJ595" s="16"/>
      <c r="EK595" s="16"/>
      <c r="EL595" s="16"/>
      <c r="EM595" s="16"/>
      <c r="EN595" s="16"/>
      <c r="EO595" s="16"/>
      <c r="EP595" s="16"/>
      <c r="EQ595" s="16"/>
      <c r="ER595" s="16"/>
      <c r="ES595" s="16"/>
      <c r="ET595" s="16"/>
      <c r="EU595" s="16"/>
      <c r="EV595" s="16"/>
      <c r="EW595" s="16"/>
      <c r="EX595" s="16"/>
      <c r="EY595" s="16"/>
      <c r="EZ595" s="16"/>
      <c r="FA595" s="16"/>
    </row>
    <row r="596" spans="1:157" ht="15.75">
      <c r="A596" s="86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  <c r="DG596" s="16"/>
      <c r="DH596" s="16"/>
      <c r="DI596" s="16"/>
      <c r="DJ596" s="16"/>
      <c r="DK596" s="16"/>
      <c r="DL596" s="16"/>
      <c r="DM596" s="16"/>
      <c r="DN596" s="16"/>
      <c r="DO596" s="16"/>
      <c r="DP596" s="16"/>
      <c r="DQ596" s="16"/>
      <c r="DR596" s="16"/>
      <c r="DS596" s="16"/>
      <c r="DT596" s="16"/>
      <c r="DU596" s="16"/>
      <c r="DV596" s="16"/>
      <c r="DW596" s="16"/>
      <c r="DX596" s="16"/>
      <c r="DY596" s="16"/>
      <c r="DZ596" s="16"/>
      <c r="EA596" s="16"/>
      <c r="EB596" s="16"/>
      <c r="EC596" s="16"/>
      <c r="ED596" s="16"/>
      <c r="EE596" s="16"/>
      <c r="EF596" s="16"/>
      <c r="EG596" s="16"/>
      <c r="EH596" s="16"/>
      <c r="EI596" s="16"/>
      <c r="EJ596" s="16"/>
      <c r="EK596" s="16"/>
      <c r="EL596" s="16"/>
      <c r="EM596" s="16"/>
      <c r="EN596" s="16"/>
      <c r="EO596" s="16"/>
      <c r="EP596" s="16"/>
      <c r="EQ596" s="16"/>
      <c r="ER596" s="16"/>
      <c r="ES596" s="16"/>
      <c r="ET596" s="16"/>
      <c r="EU596" s="16"/>
      <c r="EV596" s="16"/>
      <c r="EW596" s="16"/>
      <c r="EX596" s="16"/>
      <c r="EY596" s="16"/>
      <c r="EZ596" s="16"/>
      <c r="FA596" s="16"/>
    </row>
    <row r="597" spans="1:157" ht="15.75">
      <c r="A597" s="86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  <c r="DG597" s="16"/>
      <c r="DH597" s="16"/>
      <c r="DI597" s="16"/>
      <c r="DJ597" s="16"/>
      <c r="DK597" s="16"/>
      <c r="DL597" s="16"/>
      <c r="DM597" s="16"/>
      <c r="DN597" s="16"/>
      <c r="DO597" s="16"/>
      <c r="DP597" s="16"/>
      <c r="DQ597" s="16"/>
      <c r="DR597" s="16"/>
      <c r="DS597" s="16"/>
      <c r="DT597" s="16"/>
      <c r="DU597" s="16"/>
      <c r="DV597" s="16"/>
      <c r="DW597" s="16"/>
      <c r="DX597" s="16"/>
      <c r="DY597" s="16"/>
      <c r="DZ597" s="16"/>
      <c r="EA597" s="16"/>
      <c r="EB597" s="16"/>
      <c r="EC597" s="16"/>
      <c r="ED597" s="16"/>
      <c r="EE597" s="16"/>
      <c r="EF597" s="16"/>
      <c r="EG597" s="16"/>
      <c r="EH597" s="16"/>
      <c r="EI597" s="16"/>
      <c r="EJ597" s="16"/>
      <c r="EK597" s="16"/>
      <c r="EL597" s="16"/>
      <c r="EM597" s="16"/>
      <c r="EN597" s="16"/>
      <c r="EO597" s="16"/>
      <c r="EP597" s="16"/>
      <c r="EQ597" s="16"/>
      <c r="ER597" s="16"/>
      <c r="ES597" s="16"/>
      <c r="ET597" s="16"/>
      <c r="EU597" s="16"/>
      <c r="EV597" s="16"/>
      <c r="EW597" s="16"/>
      <c r="EX597" s="16"/>
      <c r="EY597" s="16"/>
      <c r="EZ597" s="16"/>
      <c r="FA597" s="16"/>
    </row>
    <row r="598" spans="1:157" ht="15.75">
      <c r="A598" s="86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  <c r="DG598" s="16"/>
      <c r="DH598" s="16"/>
      <c r="DI598" s="16"/>
      <c r="DJ598" s="16"/>
      <c r="DK598" s="16"/>
      <c r="DL598" s="16"/>
      <c r="DM598" s="16"/>
      <c r="DN598" s="16"/>
      <c r="DO598" s="16"/>
      <c r="DP598" s="16"/>
      <c r="DQ598" s="16"/>
      <c r="DR598" s="16"/>
      <c r="DS598" s="16"/>
      <c r="DT598" s="16"/>
      <c r="DU598" s="16"/>
      <c r="DV598" s="16"/>
      <c r="DW598" s="16"/>
      <c r="DX598" s="16"/>
      <c r="DY598" s="16"/>
      <c r="DZ598" s="16"/>
      <c r="EA598" s="16"/>
      <c r="EB598" s="16"/>
      <c r="EC598" s="16"/>
      <c r="ED598" s="16"/>
      <c r="EE598" s="16"/>
      <c r="EF598" s="16"/>
      <c r="EG598" s="16"/>
      <c r="EH598" s="16"/>
      <c r="EI598" s="16"/>
      <c r="EJ598" s="16"/>
      <c r="EK598" s="16"/>
      <c r="EL598" s="16"/>
      <c r="EM598" s="16"/>
      <c r="EN598" s="16"/>
      <c r="EO598" s="16"/>
      <c r="EP598" s="16"/>
      <c r="EQ598" s="16"/>
      <c r="ER598" s="16"/>
      <c r="ES598" s="16"/>
      <c r="ET598" s="16"/>
      <c r="EU598" s="16"/>
      <c r="EV598" s="16"/>
      <c r="EW598" s="16"/>
      <c r="EX598" s="16"/>
      <c r="EY598" s="16"/>
      <c r="EZ598" s="16"/>
      <c r="FA598" s="16"/>
    </row>
    <row r="599" spans="1:157" ht="15.75">
      <c r="A599" s="86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  <c r="DG599" s="16"/>
      <c r="DH599" s="16"/>
      <c r="DI599" s="16"/>
      <c r="DJ599" s="16"/>
      <c r="DK599" s="16"/>
      <c r="DL599" s="16"/>
      <c r="DM599" s="16"/>
      <c r="DN599" s="16"/>
      <c r="DO599" s="16"/>
      <c r="DP599" s="16"/>
      <c r="DQ599" s="16"/>
      <c r="DR599" s="16"/>
      <c r="DS599" s="16"/>
      <c r="DT599" s="16"/>
      <c r="DU599" s="16"/>
      <c r="DV599" s="16"/>
      <c r="DW599" s="16"/>
      <c r="DX599" s="16"/>
      <c r="DY599" s="16"/>
      <c r="DZ599" s="16"/>
      <c r="EA599" s="16"/>
      <c r="EB599" s="16"/>
      <c r="EC599" s="16"/>
      <c r="ED599" s="16"/>
      <c r="EE599" s="16"/>
      <c r="EF599" s="16"/>
      <c r="EG599" s="16"/>
      <c r="EH599" s="16"/>
      <c r="EI599" s="16"/>
      <c r="EJ599" s="16"/>
      <c r="EK599" s="16"/>
      <c r="EL599" s="16"/>
      <c r="EM599" s="16"/>
      <c r="EN599" s="16"/>
      <c r="EO599" s="16"/>
      <c r="EP599" s="16"/>
      <c r="EQ599" s="16"/>
      <c r="ER599" s="16"/>
      <c r="ES599" s="16"/>
      <c r="ET599" s="16"/>
      <c r="EU599" s="16"/>
      <c r="EV599" s="16"/>
      <c r="EW599" s="16"/>
      <c r="EX599" s="16"/>
      <c r="EY599" s="16"/>
      <c r="EZ599" s="16"/>
      <c r="FA599" s="16"/>
    </row>
    <row r="600" spans="1:157" ht="15.75">
      <c r="A600" s="86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  <c r="DG600" s="16"/>
      <c r="DH600" s="16"/>
      <c r="DI600" s="16"/>
      <c r="DJ600" s="16"/>
      <c r="DK600" s="16"/>
      <c r="DL600" s="16"/>
      <c r="DM600" s="16"/>
      <c r="DN600" s="16"/>
      <c r="DO600" s="16"/>
      <c r="DP600" s="16"/>
      <c r="DQ600" s="16"/>
      <c r="DR600" s="16"/>
      <c r="DS600" s="16"/>
      <c r="DT600" s="16"/>
      <c r="DU600" s="16"/>
      <c r="DV600" s="16"/>
      <c r="DW600" s="16"/>
      <c r="DX600" s="16"/>
      <c r="DY600" s="16"/>
      <c r="DZ600" s="16"/>
      <c r="EA600" s="16"/>
      <c r="EB600" s="16"/>
      <c r="EC600" s="16"/>
      <c r="ED600" s="16"/>
      <c r="EE600" s="16"/>
      <c r="EF600" s="16"/>
      <c r="EG600" s="16"/>
      <c r="EH600" s="16"/>
      <c r="EI600" s="16"/>
      <c r="EJ600" s="16"/>
      <c r="EK600" s="16"/>
      <c r="EL600" s="16"/>
      <c r="EM600" s="16"/>
      <c r="EN600" s="16"/>
      <c r="EO600" s="16"/>
      <c r="EP600" s="16"/>
      <c r="EQ600" s="16"/>
      <c r="ER600" s="16"/>
      <c r="ES600" s="16"/>
      <c r="ET600" s="16"/>
      <c r="EU600" s="16"/>
      <c r="EV600" s="16"/>
      <c r="EW600" s="16"/>
      <c r="EX600" s="16"/>
      <c r="EY600" s="16"/>
      <c r="EZ600" s="16"/>
      <c r="FA600" s="16"/>
    </row>
    <row r="601" spans="1:157" ht="15.75">
      <c r="A601" s="86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  <c r="DG601" s="16"/>
      <c r="DH601" s="16"/>
      <c r="DI601" s="16"/>
      <c r="DJ601" s="16"/>
      <c r="DK601" s="16"/>
      <c r="DL601" s="16"/>
      <c r="DM601" s="16"/>
      <c r="DN601" s="16"/>
      <c r="DO601" s="16"/>
      <c r="DP601" s="16"/>
      <c r="DQ601" s="16"/>
      <c r="DR601" s="16"/>
      <c r="DS601" s="16"/>
      <c r="DT601" s="16"/>
      <c r="DU601" s="16"/>
      <c r="DV601" s="16"/>
      <c r="DW601" s="16"/>
      <c r="DX601" s="16"/>
      <c r="DY601" s="16"/>
      <c r="DZ601" s="16"/>
      <c r="EA601" s="16"/>
      <c r="EB601" s="16"/>
      <c r="EC601" s="16"/>
      <c r="ED601" s="16"/>
      <c r="EE601" s="16"/>
      <c r="EF601" s="16"/>
      <c r="EG601" s="16"/>
      <c r="EH601" s="16"/>
      <c r="EI601" s="16"/>
      <c r="EJ601" s="16"/>
      <c r="EK601" s="16"/>
      <c r="EL601" s="16"/>
      <c r="EM601" s="16"/>
      <c r="EN601" s="16"/>
      <c r="EO601" s="16"/>
      <c r="EP601" s="16"/>
      <c r="EQ601" s="16"/>
      <c r="ER601" s="16"/>
      <c r="ES601" s="16"/>
      <c r="ET601" s="16"/>
      <c r="EU601" s="16"/>
      <c r="EV601" s="16"/>
      <c r="EW601" s="16"/>
      <c r="EX601" s="16"/>
      <c r="EY601" s="16"/>
      <c r="EZ601" s="16"/>
      <c r="FA601" s="16"/>
    </row>
    <row r="602" spans="1:157" ht="15.75">
      <c r="A602" s="86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  <c r="DG602" s="16"/>
      <c r="DH602" s="16"/>
      <c r="DI602" s="16"/>
      <c r="DJ602" s="16"/>
      <c r="DK602" s="16"/>
      <c r="DL602" s="16"/>
      <c r="DM602" s="16"/>
      <c r="DN602" s="16"/>
      <c r="DO602" s="16"/>
      <c r="DP602" s="16"/>
      <c r="DQ602" s="16"/>
      <c r="DR602" s="16"/>
      <c r="DS602" s="16"/>
      <c r="DT602" s="16"/>
      <c r="DU602" s="16"/>
      <c r="DV602" s="16"/>
      <c r="DW602" s="16"/>
      <c r="DX602" s="16"/>
      <c r="DY602" s="16"/>
      <c r="DZ602" s="16"/>
      <c r="EA602" s="16"/>
      <c r="EB602" s="16"/>
      <c r="EC602" s="16"/>
      <c r="ED602" s="16"/>
      <c r="EE602" s="16"/>
      <c r="EF602" s="16"/>
      <c r="EG602" s="16"/>
      <c r="EH602" s="16"/>
      <c r="EI602" s="16"/>
      <c r="EJ602" s="16"/>
      <c r="EK602" s="16"/>
      <c r="EL602" s="16"/>
      <c r="EM602" s="16"/>
      <c r="EN602" s="16"/>
      <c r="EO602" s="16"/>
      <c r="EP602" s="16"/>
      <c r="EQ602" s="16"/>
      <c r="ER602" s="16"/>
      <c r="ES602" s="16"/>
      <c r="ET602" s="16"/>
      <c r="EU602" s="16"/>
      <c r="EV602" s="16"/>
      <c r="EW602" s="16"/>
      <c r="EX602" s="16"/>
      <c r="EY602" s="16"/>
      <c r="EZ602" s="16"/>
      <c r="FA602" s="16"/>
    </row>
    <row r="603" spans="1:157" ht="15.75">
      <c r="A603" s="86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  <c r="DG603" s="16"/>
      <c r="DH603" s="16"/>
      <c r="DI603" s="16"/>
      <c r="DJ603" s="16"/>
      <c r="DK603" s="16"/>
      <c r="DL603" s="16"/>
      <c r="DM603" s="16"/>
      <c r="DN603" s="16"/>
      <c r="DO603" s="16"/>
      <c r="DP603" s="16"/>
      <c r="DQ603" s="16"/>
      <c r="DR603" s="16"/>
      <c r="DS603" s="16"/>
      <c r="DT603" s="16"/>
      <c r="DU603" s="16"/>
      <c r="DV603" s="16"/>
      <c r="DW603" s="16"/>
      <c r="DX603" s="16"/>
      <c r="DY603" s="16"/>
      <c r="DZ603" s="16"/>
      <c r="EA603" s="16"/>
      <c r="EB603" s="16"/>
      <c r="EC603" s="16"/>
      <c r="ED603" s="16"/>
      <c r="EE603" s="16"/>
      <c r="EF603" s="16"/>
      <c r="EG603" s="16"/>
      <c r="EH603" s="16"/>
      <c r="EI603" s="16"/>
      <c r="EJ603" s="16"/>
      <c r="EK603" s="16"/>
      <c r="EL603" s="16"/>
      <c r="EM603" s="16"/>
      <c r="EN603" s="16"/>
      <c r="EO603" s="16"/>
      <c r="EP603" s="16"/>
      <c r="EQ603" s="16"/>
      <c r="ER603" s="16"/>
      <c r="ES603" s="16"/>
      <c r="ET603" s="16"/>
      <c r="EU603" s="16"/>
      <c r="EV603" s="16"/>
      <c r="EW603" s="16"/>
      <c r="EX603" s="16"/>
      <c r="EY603" s="16"/>
      <c r="EZ603" s="16"/>
      <c r="FA603" s="16"/>
    </row>
    <row r="604" spans="1:157" ht="15.75">
      <c r="A604" s="86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  <c r="DG604" s="16"/>
      <c r="DH604" s="16"/>
      <c r="DI604" s="16"/>
      <c r="DJ604" s="16"/>
      <c r="DK604" s="16"/>
      <c r="DL604" s="16"/>
      <c r="DM604" s="16"/>
      <c r="DN604" s="16"/>
      <c r="DO604" s="16"/>
      <c r="DP604" s="16"/>
      <c r="DQ604" s="16"/>
      <c r="DR604" s="16"/>
      <c r="DS604" s="16"/>
      <c r="DT604" s="16"/>
      <c r="DU604" s="16"/>
      <c r="DV604" s="16"/>
      <c r="DW604" s="16"/>
      <c r="DX604" s="16"/>
      <c r="DY604" s="16"/>
      <c r="DZ604" s="16"/>
      <c r="EA604" s="16"/>
      <c r="EB604" s="16"/>
      <c r="EC604" s="16"/>
      <c r="ED604" s="16"/>
      <c r="EE604" s="16"/>
      <c r="EF604" s="16"/>
      <c r="EG604" s="16"/>
      <c r="EH604" s="16"/>
      <c r="EI604" s="16"/>
      <c r="EJ604" s="16"/>
      <c r="EK604" s="16"/>
      <c r="EL604" s="16"/>
      <c r="EM604" s="16"/>
      <c r="EN604" s="16"/>
      <c r="EO604" s="16"/>
      <c r="EP604" s="16"/>
      <c r="EQ604" s="16"/>
      <c r="ER604" s="16"/>
      <c r="ES604" s="16"/>
      <c r="ET604" s="16"/>
      <c r="EU604" s="16"/>
      <c r="EV604" s="16"/>
      <c r="EW604" s="16"/>
      <c r="EX604" s="16"/>
      <c r="EY604" s="16"/>
      <c r="EZ604" s="16"/>
      <c r="FA604" s="16"/>
    </row>
    <row r="605" spans="1:157" ht="15.75">
      <c r="A605" s="86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  <c r="DG605" s="16"/>
      <c r="DH605" s="16"/>
      <c r="DI605" s="16"/>
      <c r="DJ605" s="16"/>
      <c r="DK605" s="16"/>
      <c r="DL605" s="16"/>
      <c r="DM605" s="16"/>
      <c r="DN605" s="16"/>
      <c r="DO605" s="16"/>
      <c r="DP605" s="16"/>
      <c r="DQ605" s="16"/>
      <c r="DR605" s="16"/>
      <c r="DS605" s="16"/>
      <c r="DT605" s="16"/>
      <c r="DU605" s="16"/>
      <c r="DV605" s="16"/>
      <c r="DW605" s="16"/>
      <c r="DX605" s="16"/>
      <c r="DY605" s="16"/>
      <c r="DZ605" s="16"/>
      <c r="EA605" s="16"/>
      <c r="EB605" s="16"/>
      <c r="EC605" s="16"/>
      <c r="ED605" s="16"/>
      <c r="EE605" s="16"/>
      <c r="EF605" s="16"/>
      <c r="EG605" s="16"/>
      <c r="EH605" s="16"/>
      <c r="EI605" s="16"/>
      <c r="EJ605" s="16"/>
      <c r="EK605" s="16"/>
      <c r="EL605" s="16"/>
      <c r="EM605" s="16"/>
      <c r="EN605" s="16"/>
      <c r="EO605" s="16"/>
      <c r="EP605" s="16"/>
      <c r="EQ605" s="16"/>
      <c r="ER605" s="16"/>
      <c r="ES605" s="16"/>
      <c r="ET605" s="16"/>
      <c r="EU605" s="16"/>
      <c r="EV605" s="16"/>
      <c r="EW605" s="16"/>
      <c r="EX605" s="16"/>
      <c r="EY605" s="16"/>
      <c r="EZ605" s="16"/>
      <c r="FA605" s="16"/>
    </row>
    <row r="606" spans="1:157" ht="15.75">
      <c r="A606" s="86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  <c r="DG606" s="16"/>
      <c r="DH606" s="16"/>
      <c r="DI606" s="16"/>
      <c r="DJ606" s="16"/>
      <c r="DK606" s="16"/>
      <c r="DL606" s="16"/>
      <c r="DM606" s="16"/>
      <c r="DN606" s="16"/>
      <c r="DO606" s="16"/>
      <c r="DP606" s="16"/>
      <c r="DQ606" s="16"/>
      <c r="DR606" s="16"/>
      <c r="DS606" s="16"/>
      <c r="DT606" s="16"/>
      <c r="DU606" s="16"/>
      <c r="DV606" s="16"/>
      <c r="DW606" s="16"/>
      <c r="DX606" s="16"/>
      <c r="DY606" s="16"/>
      <c r="DZ606" s="16"/>
      <c r="EA606" s="16"/>
      <c r="EB606" s="16"/>
      <c r="EC606" s="16"/>
      <c r="ED606" s="16"/>
      <c r="EE606" s="16"/>
      <c r="EF606" s="16"/>
      <c r="EG606" s="16"/>
      <c r="EH606" s="16"/>
      <c r="EI606" s="16"/>
      <c r="EJ606" s="16"/>
      <c r="EK606" s="16"/>
      <c r="EL606" s="16"/>
      <c r="EM606" s="16"/>
      <c r="EN606" s="16"/>
      <c r="EO606" s="16"/>
      <c r="EP606" s="16"/>
      <c r="EQ606" s="16"/>
      <c r="ER606" s="16"/>
      <c r="ES606" s="16"/>
      <c r="ET606" s="16"/>
      <c r="EU606" s="16"/>
      <c r="EV606" s="16"/>
      <c r="EW606" s="16"/>
      <c r="EX606" s="16"/>
      <c r="EY606" s="16"/>
      <c r="EZ606" s="16"/>
      <c r="FA606" s="16"/>
    </row>
    <row r="607" spans="1:157" ht="15.75">
      <c r="A607" s="86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  <c r="DG607" s="16"/>
      <c r="DH607" s="16"/>
      <c r="DI607" s="16"/>
      <c r="DJ607" s="16"/>
      <c r="DK607" s="16"/>
      <c r="DL607" s="16"/>
      <c r="DM607" s="16"/>
      <c r="DN607" s="16"/>
      <c r="DO607" s="16"/>
      <c r="DP607" s="16"/>
      <c r="DQ607" s="16"/>
      <c r="DR607" s="16"/>
      <c r="DS607" s="16"/>
      <c r="DT607" s="16"/>
      <c r="DU607" s="16"/>
      <c r="DV607" s="16"/>
      <c r="DW607" s="16"/>
      <c r="DX607" s="16"/>
      <c r="DY607" s="16"/>
      <c r="DZ607" s="16"/>
      <c r="EA607" s="16"/>
      <c r="EB607" s="16"/>
      <c r="EC607" s="16"/>
      <c r="ED607" s="16"/>
      <c r="EE607" s="16"/>
      <c r="EF607" s="16"/>
      <c r="EG607" s="16"/>
      <c r="EH607" s="16"/>
      <c r="EI607" s="16"/>
      <c r="EJ607" s="16"/>
      <c r="EK607" s="16"/>
      <c r="EL607" s="16"/>
      <c r="EM607" s="16"/>
      <c r="EN607" s="16"/>
      <c r="EO607" s="16"/>
      <c r="EP607" s="16"/>
      <c r="EQ607" s="16"/>
      <c r="ER607" s="16"/>
      <c r="ES607" s="16"/>
      <c r="ET607" s="16"/>
      <c r="EU607" s="16"/>
      <c r="EV607" s="16"/>
      <c r="EW607" s="16"/>
      <c r="EX607" s="16"/>
      <c r="EY607" s="16"/>
      <c r="EZ607" s="16"/>
      <c r="FA607" s="16"/>
    </row>
    <row r="608" spans="1:157" ht="15.75">
      <c r="A608" s="86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  <c r="DG608" s="16"/>
      <c r="DH608" s="16"/>
      <c r="DI608" s="16"/>
      <c r="DJ608" s="16"/>
      <c r="DK608" s="16"/>
      <c r="DL608" s="16"/>
      <c r="DM608" s="16"/>
      <c r="DN608" s="16"/>
      <c r="DO608" s="16"/>
      <c r="DP608" s="16"/>
      <c r="DQ608" s="16"/>
      <c r="DR608" s="16"/>
      <c r="DS608" s="16"/>
      <c r="DT608" s="16"/>
      <c r="DU608" s="16"/>
      <c r="DV608" s="16"/>
      <c r="DW608" s="16"/>
      <c r="DX608" s="16"/>
      <c r="DY608" s="16"/>
      <c r="DZ608" s="16"/>
      <c r="EA608" s="16"/>
      <c r="EB608" s="16"/>
      <c r="EC608" s="16"/>
      <c r="ED608" s="16"/>
      <c r="EE608" s="16"/>
      <c r="EF608" s="16"/>
      <c r="EG608" s="16"/>
      <c r="EH608" s="16"/>
      <c r="EI608" s="16"/>
      <c r="EJ608" s="16"/>
      <c r="EK608" s="16"/>
      <c r="EL608" s="16"/>
      <c r="EM608" s="16"/>
      <c r="EN608" s="16"/>
      <c r="EO608" s="16"/>
      <c r="EP608" s="16"/>
      <c r="EQ608" s="16"/>
      <c r="ER608" s="16"/>
      <c r="ES608" s="16"/>
      <c r="ET608" s="16"/>
      <c r="EU608" s="16"/>
      <c r="EV608" s="16"/>
      <c r="EW608" s="16"/>
      <c r="EX608" s="16"/>
      <c r="EY608" s="16"/>
      <c r="EZ608" s="16"/>
      <c r="FA608" s="16"/>
    </row>
    <row r="609" spans="1:157" ht="15.75">
      <c r="A609" s="86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  <c r="DG609" s="16"/>
      <c r="DH609" s="16"/>
      <c r="DI609" s="16"/>
      <c r="DJ609" s="16"/>
      <c r="DK609" s="16"/>
      <c r="DL609" s="16"/>
      <c r="DM609" s="16"/>
      <c r="DN609" s="16"/>
      <c r="DO609" s="16"/>
      <c r="DP609" s="16"/>
      <c r="DQ609" s="16"/>
      <c r="DR609" s="16"/>
      <c r="DS609" s="16"/>
      <c r="DT609" s="16"/>
      <c r="DU609" s="16"/>
      <c r="DV609" s="16"/>
      <c r="DW609" s="16"/>
      <c r="DX609" s="16"/>
      <c r="DY609" s="16"/>
      <c r="DZ609" s="16"/>
      <c r="EA609" s="16"/>
      <c r="EB609" s="16"/>
      <c r="EC609" s="16"/>
      <c r="ED609" s="16"/>
      <c r="EE609" s="16"/>
      <c r="EF609" s="16"/>
      <c r="EG609" s="16"/>
      <c r="EH609" s="16"/>
      <c r="EI609" s="16"/>
      <c r="EJ609" s="16"/>
      <c r="EK609" s="16"/>
      <c r="EL609" s="16"/>
      <c r="EM609" s="16"/>
      <c r="EN609" s="16"/>
      <c r="EO609" s="16"/>
      <c r="EP609" s="16"/>
      <c r="EQ609" s="16"/>
      <c r="ER609" s="16"/>
      <c r="ES609" s="16"/>
      <c r="ET609" s="16"/>
      <c r="EU609" s="16"/>
      <c r="EV609" s="16"/>
      <c r="EW609" s="16"/>
      <c r="EX609" s="16"/>
      <c r="EY609" s="16"/>
      <c r="EZ609" s="16"/>
      <c r="FA609" s="16"/>
    </row>
    <row r="610" spans="1:157" ht="15.75">
      <c r="A610" s="86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  <c r="DG610" s="16"/>
      <c r="DH610" s="16"/>
      <c r="DI610" s="16"/>
      <c r="DJ610" s="16"/>
      <c r="DK610" s="16"/>
      <c r="DL610" s="16"/>
      <c r="DM610" s="16"/>
      <c r="DN610" s="16"/>
      <c r="DO610" s="16"/>
      <c r="DP610" s="16"/>
      <c r="DQ610" s="16"/>
      <c r="DR610" s="16"/>
      <c r="DS610" s="16"/>
      <c r="DT610" s="16"/>
      <c r="DU610" s="16"/>
      <c r="DV610" s="16"/>
      <c r="DW610" s="16"/>
      <c r="DX610" s="16"/>
      <c r="DY610" s="16"/>
      <c r="DZ610" s="16"/>
      <c r="EA610" s="16"/>
      <c r="EB610" s="16"/>
      <c r="EC610" s="16"/>
      <c r="ED610" s="16"/>
      <c r="EE610" s="16"/>
      <c r="EF610" s="16"/>
      <c r="EG610" s="16"/>
      <c r="EH610" s="16"/>
      <c r="EI610" s="16"/>
      <c r="EJ610" s="16"/>
      <c r="EK610" s="16"/>
      <c r="EL610" s="16"/>
      <c r="EM610" s="16"/>
      <c r="EN610" s="16"/>
      <c r="EO610" s="16"/>
      <c r="EP610" s="16"/>
      <c r="EQ610" s="16"/>
      <c r="ER610" s="16"/>
      <c r="ES610" s="16"/>
      <c r="ET610" s="16"/>
      <c r="EU610" s="16"/>
      <c r="EV610" s="16"/>
      <c r="EW610" s="16"/>
      <c r="EX610" s="16"/>
      <c r="EY610" s="16"/>
      <c r="EZ610" s="16"/>
      <c r="FA610" s="16"/>
    </row>
    <row r="611" spans="1:157" ht="15.75">
      <c r="A611" s="86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  <c r="DG611" s="16"/>
      <c r="DH611" s="16"/>
      <c r="DI611" s="16"/>
      <c r="DJ611" s="16"/>
      <c r="DK611" s="16"/>
      <c r="DL611" s="16"/>
      <c r="DM611" s="16"/>
      <c r="DN611" s="16"/>
      <c r="DO611" s="16"/>
      <c r="DP611" s="16"/>
      <c r="DQ611" s="16"/>
      <c r="DR611" s="16"/>
      <c r="DS611" s="16"/>
      <c r="DT611" s="16"/>
      <c r="DU611" s="16"/>
      <c r="DV611" s="16"/>
      <c r="DW611" s="16"/>
      <c r="DX611" s="16"/>
      <c r="DY611" s="16"/>
      <c r="DZ611" s="16"/>
      <c r="EA611" s="16"/>
      <c r="EB611" s="16"/>
      <c r="EC611" s="16"/>
      <c r="ED611" s="16"/>
      <c r="EE611" s="16"/>
      <c r="EF611" s="16"/>
      <c r="EG611" s="16"/>
      <c r="EH611" s="16"/>
      <c r="EI611" s="16"/>
      <c r="EJ611" s="16"/>
      <c r="EK611" s="16"/>
      <c r="EL611" s="16"/>
      <c r="EM611" s="16"/>
      <c r="EN611" s="16"/>
      <c r="EO611" s="16"/>
      <c r="EP611" s="16"/>
      <c r="EQ611" s="16"/>
      <c r="ER611" s="16"/>
      <c r="ES611" s="16"/>
      <c r="ET611" s="16"/>
      <c r="EU611" s="16"/>
      <c r="EV611" s="16"/>
      <c r="EW611" s="16"/>
      <c r="EX611" s="16"/>
      <c r="EY611" s="16"/>
      <c r="EZ611" s="16"/>
      <c r="FA611" s="16"/>
    </row>
    <row r="612" spans="1:157" ht="15.75">
      <c r="A612" s="86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  <c r="DG612" s="16"/>
      <c r="DH612" s="16"/>
      <c r="DI612" s="16"/>
      <c r="DJ612" s="16"/>
      <c r="DK612" s="16"/>
      <c r="DL612" s="16"/>
      <c r="DM612" s="16"/>
      <c r="DN612" s="16"/>
      <c r="DO612" s="16"/>
      <c r="DP612" s="16"/>
      <c r="DQ612" s="16"/>
      <c r="DR612" s="16"/>
      <c r="DS612" s="16"/>
      <c r="DT612" s="16"/>
      <c r="DU612" s="16"/>
      <c r="DV612" s="16"/>
      <c r="DW612" s="16"/>
      <c r="DX612" s="16"/>
      <c r="DY612" s="16"/>
      <c r="DZ612" s="16"/>
      <c r="EA612" s="16"/>
      <c r="EB612" s="16"/>
      <c r="EC612" s="16"/>
      <c r="ED612" s="16"/>
      <c r="EE612" s="16"/>
      <c r="EF612" s="16"/>
      <c r="EG612" s="16"/>
      <c r="EH612" s="16"/>
      <c r="EI612" s="16"/>
      <c r="EJ612" s="16"/>
      <c r="EK612" s="16"/>
      <c r="EL612" s="16"/>
      <c r="EM612" s="16"/>
      <c r="EN612" s="16"/>
      <c r="EO612" s="16"/>
      <c r="EP612" s="16"/>
      <c r="EQ612" s="16"/>
      <c r="ER612" s="16"/>
      <c r="ES612" s="16"/>
      <c r="ET612" s="16"/>
      <c r="EU612" s="16"/>
      <c r="EV612" s="16"/>
      <c r="EW612" s="16"/>
      <c r="EX612" s="16"/>
      <c r="EY612" s="16"/>
      <c r="EZ612" s="16"/>
      <c r="FA612" s="16"/>
    </row>
    <row r="613" spans="1:157" ht="15.75">
      <c r="A613" s="86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  <c r="DG613" s="16"/>
      <c r="DH613" s="16"/>
      <c r="DI613" s="16"/>
      <c r="DJ613" s="16"/>
      <c r="DK613" s="16"/>
      <c r="DL613" s="16"/>
      <c r="DM613" s="16"/>
      <c r="DN613" s="16"/>
      <c r="DO613" s="16"/>
      <c r="DP613" s="16"/>
      <c r="DQ613" s="16"/>
      <c r="DR613" s="16"/>
      <c r="DS613" s="16"/>
      <c r="DT613" s="16"/>
      <c r="DU613" s="16"/>
      <c r="DV613" s="16"/>
      <c r="DW613" s="16"/>
      <c r="DX613" s="16"/>
      <c r="DY613" s="16"/>
      <c r="DZ613" s="16"/>
      <c r="EA613" s="16"/>
      <c r="EB613" s="16"/>
      <c r="EC613" s="16"/>
      <c r="ED613" s="16"/>
      <c r="EE613" s="16"/>
      <c r="EF613" s="16"/>
      <c r="EG613" s="16"/>
      <c r="EH613" s="16"/>
      <c r="EI613" s="16"/>
      <c r="EJ613" s="16"/>
      <c r="EK613" s="16"/>
      <c r="EL613" s="16"/>
      <c r="EM613" s="16"/>
      <c r="EN613" s="16"/>
      <c r="EO613" s="16"/>
      <c r="EP613" s="16"/>
      <c r="EQ613" s="16"/>
      <c r="ER613" s="16"/>
      <c r="ES613" s="16"/>
      <c r="ET613" s="16"/>
      <c r="EU613" s="16"/>
      <c r="EV613" s="16"/>
      <c r="EW613" s="16"/>
      <c r="EX613" s="16"/>
      <c r="EY613" s="16"/>
      <c r="EZ613" s="16"/>
      <c r="FA613" s="16"/>
    </row>
    <row r="614" spans="1:157" ht="15.75">
      <c r="A614" s="86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  <c r="DG614" s="16"/>
      <c r="DH614" s="16"/>
      <c r="DI614" s="16"/>
      <c r="DJ614" s="16"/>
      <c r="DK614" s="16"/>
      <c r="DL614" s="16"/>
      <c r="DM614" s="16"/>
      <c r="DN614" s="16"/>
      <c r="DO614" s="16"/>
      <c r="DP614" s="16"/>
      <c r="DQ614" s="16"/>
      <c r="DR614" s="16"/>
      <c r="DS614" s="16"/>
      <c r="DT614" s="16"/>
      <c r="DU614" s="16"/>
      <c r="DV614" s="16"/>
      <c r="DW614" s="16"/>
      <c r="DX614" s="16"/>
      <c r="DY614" s="16"/>
      <c r="DZ614" s="16"/>
      <c r="EA614" s="16"/>
      <c r="EB614" s="16"/>
      <c r="EC614" s="16"/>
      <c r="ED614" s="16"/>
      <c r="EE614" s="16"/>
      <c r="EF614" s="16"/>
      <c r="EG614" s="16"/>
      <c r="EH614" s="16"/>
      <c r="EI614" s="16"/>
      <c r="EJ614" s="16"/>
      <c r="EK614" s="16"/>
      <c r="EL614" s="16"/>
      <c r="EM614" s="16"/>
      <c r="EN614" s="16"/>
      <c r="EO614" s="16"/>
      <c r="EP614" s="16"/>
      <c r="EQ614" s="16"/>
      <c r="ER614" s="16"/>
      <c r="ES614" s="16"/>
      <c r="ET614" s="16"/>
      <c r="EU614" s="16"/>
      <c r="EV614" s="16"/>
      <c r="EW614" s="16"/>
      <c r="EX614" s="16"/>
      <c r="EY614" s="16"/>
      <c r="EZ614" s="16"/>
      <c r="FA614" s="16"/>
    </row>
    <row r="615" spans="1:157" ht="15.75">
      <c r="A615" s="86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  <c r="DG615" s="16"/>
      <c r="DH615" s="16"/>
      <c r="DI615" s="16"/>
      <c r="DJ615" s="16"/>
      <c r="DK615" s="16"/>
      <c r="DL615" s="16"/>
      <c r="DM615" s="16"/>
      <c r="DN615" s="16"/>
      <c r="DO615" s="16"/>
      <c r="DP615" s="16"/>
      <c r="DQ615" s="16"/>
      <c r="DR615" s="16"/>
      <c r="DS615" s="16"/>
      <c r="DT615" s="16"/>
      <c r="DU615" s="16"/>
      <c r="DV615" s="16"/>
      <c r="DW615" s="16"/>
      <c r="DX615" s="16"/>
      <c r="DY615" s="16"/>
      <c r="DZ615" s="16"/>
      <c r="EA615" s="16"/>
      <c r="EB615" s="16"/>
      <c r="EC615" s="16"/>
      <c r="ED615" s="16"/>
      <c r="EE615" s="16"/>
      <c r="EF615" s="16"/>
      <c r="EG615" s="16"/>
      <c r="EH615" s="16"/>
      <c r="EI615" s="16"/>
      <c r="EJ615" s="16"/>
      <c r="EK615" s="16"/>
      <c r="EL615" s="16"/>
      <c r="EM615" s="16"/>
      <c r="EN615" s="16"/>
      <c r="EO615" s="16"/>
      <c r="EP615" s="16"/>
      <c r="EQ615" s="16"/>
      <c r="ER615" s="16"/>
      <c r="ES615" s="16"/>
      <c r="ET615" s="16"/>
      <c r="EU615" s="16"/>
      <c r="EV615" s="16"/>
      <c r="EW615" s="16"/>
      <c r="EX615" s="16"/>
      <c r="EY615" s="16"/>
      <c r="EZ615" s="16"/>
      <c r="FA615" s="16"/>
    </row>
    <row r="616" spans="1:157" ht="15.75">
      <c r="A616" s="86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  <c r="DG616" s="16"/>
      <c r="DH616" s="16"/>
      <c r="DI616" s="16"/>
      <c r="DJ616" s="16"/>
      <c r="DK616" s="16"/>
      <c r="DL616" s="16"/>
      <c r="DM616" s="16"/>
      <c r="DN616" s="16"/>
      <c r="DO616" s="16"/>
      <c r="DP616" s="16"/>
      <c r="DQ616" s="16"/>
      <c r="DR616" s="16"/>
      <c r="DS616" s="16"/>
      <c r="DT616" s="16"/>
      <c r="DU616" s="16"/>
      <c r="DV616" s="16"/>
      <c r="DW616" s="16"/>
      <c r="DX616" s="16"/>
      <c r="DY616" s="16"/>
      <c r="DZ616" s="16"/>
      <c r="EA616" s="16"/>
      <c r="EB616" s="16"/>
      <c r="EC616" s="16"/>
      <c r="ED616" s="16"/>
      <c r="EE616" s="16"/>
      <c r="EF616" s="16"/>
      <c r="EG616" s="16"/>
      <c r="EH616" s="16"/>
      <c r="EI616" s="16"/>
      <c r="EJ616" s="16"/>
      <c r="EK616" s="16"/>
      <c r="EL616" s="16"/>
      <c r="EM616" s="16"/>
      <c r="EN616" s="16"/>
      <c r="EO616" s="16"/>
      <c r="EP616" s="16"/>
      <c r="EQ616" s="16"/>
      <c r="ER616" s="16"/>
      <c r="ES616" s="16"/>
      <c r="ET616" s="16"/>
      <c r="EU616" s="16"/>
      <c r="EV616" s="16"/>
      <c r="EW616" s="16"/>
      <c r="EX616" s="16"/>
      <c r="EY616" s="16"/>
      <c r="EZ616" s="16"/>
      <c r="FA616" s="16"/>
    </row>
    <row r="617" spans="1:157" ht="15.75">
      <c r="A617" s="86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  <c r="DG617" s="16"/>
      <c r="DH617" s="16"/>
      <c r="DI617" s="16"/>
      <c r="DJ617" s="16"/>
      <c r="DK617" s="16"/>
      <c r="DL617" s="16"/>
      <c r="DM617" s="16"/>
      <c r="DN617" s="16"/>
      <c r="DO617" s="16"/>
      <c r="DP617" s="16"/>
      <c r="DQ617" s="16"/>
      <c r="DR617" s="16"/>
      <c r="DS617" s="16"/>
      <c r="DT617" s="16"/>
      <c r="DU617" s="16"/>
      <c r="DV617" s="16"/>
      <c r="DW617" s="16"/>
      <c r="DX617" s="16"/>
      <c r="DY617" s="16"/>
      <c r="DZ617" s="16"/>
      <c r="EA617" s="16"/>
      <c r="EB617" s="16"/>
      <c r="EC617" s="16"/>
      <c r="ED617" s="16"/>
      <c r="EE617" s="16"/>
      <c r="EF617" s="16"/>
      <c r="EG617" s="16"/>
      <c r="EH617" s="16"/>
      <c r="EI617" s="16"/>
      <c r="EJ617" s="16"/>
      <c r="EK617" s="16"/>
      <c r="EL617" s="16"/>
      <c r="EM617" s="16"/>
      <c r="EN617" s="16"/>
      <c r="EO617" s="16"/>
      <c r="EP617" s="16"/>
      <c r="EQ617" s="16"/>
      <c r="ER617" s="16"/>
      <c r="ES617" s="16"/>
      <c r="ET617" s="16"/>
      <c r="EU617" s="16"/>
      <c r="EV617" s="16"/>
      <c r="EW617" s="16"/>
      <c r="EX617" s="16"/>
      <c r="EY617" s="16"/>
      <c r="EZ617" s="16"/>
      <c r="FA617" s="16"/>
    </row>
    <row r="618" spans="1:157" ht="15.75">
      <c r="A618" s="86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  <c r="DG618" s="16"/>
      <c r="DH618" s="16"/>
      <c r="DI618" s="16"/>
      <c r="DJ618" s="16"/>
      <c r="DK618" s="16"/>
      <c r="DL618" s="16"/>
      <c r="DM618" s="16"/>
      <c r="DN618" s="16"/>
      <c r="DO618" s="16"/>
      <c r="DP618" s="16"/>
      <c r="DQ618" s="16"/>
      <c r="DR618" s="16"/>
      <c r="DS618" s="16"/>
      <c r="DT618" s="16"/>
      <c r="DU618" s="16"/>
      <c r="DV618" s="16"/>
      <c r="DW618" s="16"/>
      <c r="DX618" s="16"/>
      <c r="DY618" s="16"/>
      <c r="DZ618" s="16"/>
      <c r="EA618" s="16"/>
      <c r="EB618" s="16"/>
      <c r="EC618" s="16"/>
      <c r="ED618" s="16"/>
      <c r="EE618" s="16"/>
      <c r="EF618" s="16"/>
      <c r="EG618" s="16"/>
      <c r="EH618" s="16"/>
      <c r="EI618" s="16"/>
      <c r="EJ618" s="16"/>
      <c r="EK618" s="16"/>
      <c r="EL618" s="16"/>
      <c r="EM618" s="16"/>
      <c r="EN618" s="16"/>
      <c r="EO618" s="16"/>
      <c r="EP618" s="16"/>
      <c r="EQ618" s="16"/>
      <c r="ER618" s="16"/>
      <c r="ES618" s="16"/>
      <c r="ET618" s="16"/>
      <c r="EU618" s="16"/>
      <c r="EV618" s="16"/>
      <c r="EW618" s="16"/>
      <c r="EX618" s="16"/>
      <c r="EY618" s="16"/>
      <c r="EZ618" s="16"/>
      <c r="FA618" s="16"/>
    </row>
    <row r="619" spans="1:157" ht="15.75">
      <c r="A619" s="86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  <c r="DG619" s="16"/>
      <c r="DH619" s="16"/>
      <c r="DI619" s="16"/>
      <c r="DJ619" s="16"/>
      <c r="DK619" s="16"/>
      <c r="DL619" s="16"/>
      <c r="DM619" s="16"/>
      <c r="DN619" s="16"/>
      <c r="DO619" s="16"/>
      <c r="DP619" s="16"/>
      <c r="DQ619" s="16"/>
      <c r="DR619" s="16"/>
      <c r="DS619" s="16"/>
      <c r="DT619" s="16"/>
      <c r="DU619" s="16"/>
      <c r="DV619" s="16"/>
      <c r="DW619" s="16"/>
      <c r="DX619" s="16"/>
      <c r="DY619" s="16"/>
      <c r="DZ619" s="16"/>
      <c r="EA619" s="16"/>
      <c r="EB619" s="16"/>
      <c r="EC619" s="16"/>
      <c r="ED619" s="16"/>
      <c r="EE619" s="16"/>
      <c r="EF619" s="16"/>
      <c r="EG619" s="16"/>
      <c r="EH619" s="16"/>
      <c r="EI619" s="16"/>
      <c r="EJ619" s="16"/>
      <c r="EK619" s="16"/>
      <c r="EL619" s="16"/>
      <c r="EM619" s="16"/>
      <c r="EN619" s="16"/>
      <c r="EO619" s="16"/>
      <c r="EP619" s="16"/>
      <c r="EQ619" s="16"/>
      <c r="ER619" s="16"/>
      <c r="ES619" s="16"/>
      <c r="ET619" s="16"/>
      <c r="EU619" s="16"/>
      <c r="EV619" s="16"/>
      <c r="EW619" s="16"/>
      <c r="EX619" s="16"/>
      <c r="EY619" s="16"/>
      <c r="EZ619" s="16"/>
      <c r="FA619" s="16"/>
    </row>
    <row r="620" spans="1:157" ht="15.75">
      <c r="A620" s="86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  <c r="DG620" s="16"/>
      <c r="DH620" s="16"/>
      <c r="DI620" s="16"/>
      <c r="DJ620" s="16"/>
      <c r="DK620" s="16"/>
      <c r="DL620" s="16"/>
      <c r="DM620" s="16"/>
      <c r="DN620" s="16"/>
      <c r="DO620" s="16"/>
      <c r="DP620" s="16"/>
      <c r="DQ620" s="16"/>
      <c r="DR620" s="16"/>
      <c r="DS620" s="16"/>
      <c r="DT620" s="16"/>
      <c r="DU620" s="16"/>
      <c r="DV620" s="16"/>
      <c r="DW620" s="16"/>
      <c r="DX620" s="16"/>
      <c r="DY620" s="16"/>
      <c r="DZ620" s="16"/>
      <c r="EA620" s="16"/>
      <c r="EB620" s="16"/>
      <c r="EC620" s="16"/>
      <c r="ED620" s="16"/>
      <c r="EE620" s="16"/>
      <c r="EF620" s="16"/>
      <c r="EG620" s="16"/>
      <c r="EH620" s="16"/>
      <c r="EI620" s="16"/>
      <c r="EJ620" s="16"/>
      <c r="EK620" s="16"/>
      <c r="EL620" s="16"/>
      <c r="EM620" s="16"/>
      <c r="EN620" s="16"/>
      <c r="EO620" s="16"/>
      <c r="EP620" s="16"/>
      <c r="EQ620" s="16"/>
      <c r="ER620" s="16"/>
      <c r="ES620" s="16"/>
      <c r="ET620" s="16"/>
      <c r="EU620" s="16"/>
      <c r="EV620" s="16"/>
      <c r="EW620" s="16"/>
      <c r="EX620" s="16"/>
      <c r="EY620" s="16"/>
      <c r="EZ620" s="16"/>
      <c r="FA620" s="16"/>
    </row>
    <row r="621" spans="1:157" ht="15.75">
      <c r="A621" s="86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  <c r="DG621" s="16"/>
      <c r="DH621" s="16"/>
      <c r="DI621" s="16"/>
      <c r="DJ621" s="16"/>
      <c r="DK621" s="16"/>
      <c r="DL621" s="16"/>
      <c r="DM621" s="16"/>
      <c r="DN621" s="16"/>
      <c r="DO621" s="16"/>
      <c r="DP621" s="16"/>
      <c r="DQ621" s="16"/>
      <c r="DR621" s="16"/>
      <c r="DS621" s="16"/>
      <c r="DT621" s="16"/>
      <c r="DU621" s="16"/>
      <c r="DV621" s="16"/>
      <c r="DW621" s="16"/>
      <c r="DX621" s="16"/>
      <c r="DY621" s="16"/>
      <c r="DZ621" s="16"/>
      <c r="EA621" s="16"/>
      <c r="EB621" s="16"/>
      <c r="EC621" s="16"/>
      <c r="ED621" s="16"/>
      <c r="EE621" s="16"/>
      <c r="EF621" s="16"/>
      <c r="EG621" s="16"/>
      <c r="EH621" s="16"/>
      <c r="EI621" s="16"/>
      <c r="EJ621" s="16"/>
      <c r="EK621" s="16"/>
      <c r="EL621" s="16"/>
      <c r="EM621" s="16"/>
      <c r="EN621" s="16"/>
      <c r="EO621" s="16"/>
      <c r="EP621" s="16"/>
      <c r="EQ621" s="16"/>
      <c r="ER621" s="16"/>
      <c r="ES621" s="16"/>
      <c r="ET621" s="16"/>
      <c r="EU621" s="16"/>
      <c r="EV621" s="16"/>
      <c r="EW621" s="16"/>
      <c r="EX621" s="16"/>
      <c r="EY621" s="16"/>
      <c r="EZ621" s="16"/>
      <c r="FA621" s="16"/>
    </row>
    <row r="622" spans="1:157" ht="15.75">
      <c r="A622" s="86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  <c r="DG622" s="16"/>
      <c r="DH622" s="16"/>
      <c r="DI622" s="16"/>
      <c r="DJ622" s="16"/>
      <c r="DK622" s="16"/>
      <c r="DL622" s="16"/>
      <c r="DM622" s="16"/>
      <c r="DN622" s="16"/>
      <c r="DO622" s="16"/>
      <c r="DP622" s="16"/>
      <c r="DQ622" s="16"/>
      <c r="DR622" s="16"/>
      <c r="DS622" s="16"/>
      <c r="DT622" s="16"/>
      <c r="DU622" s="16"/>
      <c r="DV622" s="16"/>
      <c r="DW622" s="16"/>
      <c r="DX622" s="16"/>
      <c r="DY622" s="16"/>
      <c r="DZ622" s="16"/>
      <c r="EA622" s="16"/>
      <c r="EB622" s="16"/>
      <c r="EC622" s="16"/>
      <c r="ED622" s="16"/>
      <c r="EE622" s="16"/>
      <c r="EF622" s="16"/>
      <c r="EG622" s="16"/>
      <c r="EH622" s="16"/>
      <c r="EI622" s="16"/>
      <c r="EJ622" s="16"/>
      <c r="EK622" s="16"/>
      <c r="EL622" s="16"/>
      <c r="EM622" s="16"/>
      <c r="EN622" s="16"/>
      <c r="EO622" s="16"/>
      <c r="EP622" s="16"/>
      <c r="EQ622" s="16"/>
      <c r="ER622" s="16"/>
      <c r="ES622" s="16"/>
      <c r="ET622" s="16"/>
      <c r="EU622" s="16"/>
      <c r="EV622" s="16"/>
      <c r="EW622" s="16"/>
      <c r="EX622" s="16"/>
      <c r="EY622" s="16"/>
      <c r="EZ622" s="16"/>
      <c r="FA622" s="16"/>
    </row>
    <row r="623" spans="1:157" ht="15.75">
      <c r="A623" s="86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  <c r="DG623" s="16"/>
      <c r="DH623" s="16"/>
      <c r="DI623" s="16"/>
      <c r="DJ623" s="16"/>
      <c r="DK623" s="16"/>
      <c r="DL623" s="16"/>
      <c r="DM623" s="16"/>
      <c r="DN623" s="16"/>
      <c r="DO623" s="16"/>
      <c r="DP623" s="16"/>
      <c r="DQ623" s="16"/>
      <c r="DR623" s="16"/>
      <c r="DS623" s="16"/>
      <c r="DT623" s="16"/>
      <c r="DU623" s="16"/>
      <c r="DV623" s="16"/>
      <c r="DW623" s="16"/>
      <c r="DX623" s="16"/>
      <c r="DY623" s="16"/>
      <c r="DZ623" s="16"/>
      <c r="EA623" s="16"/>
      <c r="EB623" s="16"/>
      <c r="EC623" s="16"/>
      <c r="ED623" s="16"/>
      <c r="EE623" s="16"/>
      <c r="EF623" s="16"/>
      <c r="EG623" s="16"/>
      <c r="EH623" s="16"/>
      <c r="EI623" s="16"/>
      <c r="EJ623" s="16"/>
      <c r="EK623" s="16"/>
      <c r="EL623" s="16"/>
      <c r="EM623" s="16"/>
      <c r="EN623" s="16"/>
      <c r="EO623" s="16"/>
      <c r="EP623" s="16"/>
      <c r="EQ623" s="16"/>
      <c r="ER623" s="16"/>
      <c r="ES623" s="16"/>
      <c r="ET623" s="16"/>
      <c r="EU623" s="16"/>
      <c r="EV623" s="16"/>
      <c r="EW623" s="16"/>
      <c r="EX623" s="16"/>
      <c r="EY623" s="16"/>
      <c r="EZ623" s="16"/>
      <c r="FA623" s="16"/>
    </row>
    <row r="624" spans="1:157" ht="15.75">
      <c r="A624" s="86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  <c r="DG624" s="16"/>
      <c r="DH624" s="16"/>
      <c r="DI624" s="16"/>
      <c r="DJ624" s="16"/>
      <c r="DK624" s="16"/>
      <c r="DL624" s="16"/>
      <c r="DM624" s="16"/>
      <c r="DN624" s="16"/>
      <c r="DO624" s="16"/>
      <c r="DP624" s="16"/>
      <c r="DQ624" s="16"/>
      <c r="DR624" s="16"/>
      <c r="DS624" s="16"/>
      <c r="DT624" s="16"/>
      <c r="DU624" s="16"/>
      <c r="DV624" s="16"/>
      <c r="DW624" s="16"/>
      <c r="DX624" s="16"/>
      <c r="DY624" s="16"/>
      <c r="DZ624" s="16"/>
      <c r="EA624" s="16"/>
      <c r="EB624" s="16"/>
      <c r="EC624" s="16"/>
      <c r="ED624" s="16"/>
      <c r="EE624" s="16"/>
      <c r="EF624" s="16"/>
      <c r="EG624" s="16"/>
      <c r="EH624" s="16"/>
      <c r="EI624" s="16"/>
      <c r="EJ624" s="16"/>
      <c r="EK624" s="16"/>
      <c r="EL624" s="16"/>
      <c r="EM624" s="16"/>
      <c r="EN624" s="16"/>
      <c r="EO624" s="16"/>
      <c r="EP624" s="16"/>
      <c r="EQ624" s="16"/>
      <c r="ER624" s="16"/>
      <c r="ES624" s="16"/>
      <c r="ET624" s="16"/>
      <c r="EU624" s="16"/>
      <c r="EV624" s="16"/>
      <c r="EW624" s="16"/>
      <c r="EX624" s="16"/>
      <c r="EY624" s="16"/>
      <c r="EZ624" s="16"/>
      <c r="FA624" s="16"/>
    </row>
    <row r="625" spans="1:157" ht="15.75">
      <c r="A625" s="86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  <c r="DG625" s="16"/>
      <c r="DH625" s="16"/>
      <c r="DI625" s="16"/>
      <c r="DJ625" s="16"/>
      <c r="DK625" s="16"/>
      <c r="DL625" s="16"/>
      <c r="DM625" s="16"/>
      <c r="DN625" s="16"/>
      <c r="DO625" s="16"/>
      <c r="DP625" s="16"/>
      <c r="DQ625" s="16"/>
      <c r="DR625" s="16"/>
      <c r="DS625" s="16"/>
      <c r="DT625" s="16"/>
      <c r="DU625" s="16"/>
      <c r="DV625" s="16"/>
      <c r="DW625" s="16"/>
      <c r="DX625" s="16"/>
      <c r="DY625" s="16"/>
      <c r="DZ625" s="16"/>
      <c r="EA625" s="16"/>
      <c r="EB625" s="16"/>
      <c r="EC625" s="16"/>
      <c r="ED625" s="16"/>
      <c r="EE625" s="16"/>
      <c r="EF625" s="16"/>
      <c r="EG625" s="16"/>
      <c r="EH625" s="16"/>
      <c r="EI625" s="16"/>
      <c r="EJ625" s="16"/>
      <c r="EK625" s="16"/>
      <c r="EL625" s="16"/>
      <c r="EM625" s="16"/>
      <c r="EN625" s="16"/>
      <c r="EO625" s="16"/>
      <c r="EP625" s="16"/>
      <c r="EQ625" s="16"/>
      <c r="ER625" s="16"/>
      <c r="ES625" s="16"/>
      <c r="ET625" s="16"/>
      <c r="EU625" s="16"/>
      <c r="EV625" s="16"/>
      <c r="EW625" s="16"/>
      <c r="EX625" s="16"/>
      <c r="EY625" s="16"/>
      <c r="EZ625" s="16"/>
      <c r="FA625" s="16"/>
    </row>
    <row r="626" spans="1:157" ht="15.75">
      <c r="A626" s="86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  <c r="DM626" s="16"/>
      <c r="DN626" s="16"/>
      <c r="DO626" s="16"/>
      <c r="DP626" s="16"/>
      <c r="DQ626" s="16"/>
      <c r="DR626" s="16"/>
      <c r="DS626" s="16"/>
      <c r="DT626" s="16"/>
      <c r="DU626" s="16"/>
      <c r="DV626" s="16"/>
      <c r="DW626" s="16"/>
      <c r="DX626" s="16"/>
      <c r="DY626" s="16"/>
      <c r="DZ626" s="16"/>
      <c r="EA626" s="16"/>
      <c r="EB626" s="16"/>
      <c r="EC626" s="16"/>
      <c r="ED626" s="16"/>
      <c r="EE626" s="16"/>
      <c r="EF626" s="16"/>
      <c r="EG626" s="16"/>
      <c r="EH626" s="16"/>
      <c r="EI626" s="16"/>
      <c r="EJ626" s="16"/>
      <c r="EK626" s="16"/>
      <c r="EL626" s="16"/>
      <c r="EM626" s="16"/>
      <c r="EN626" s="16"/>
      <c r="EO626" s="16"/>
      <c r="EP626" s="16"/>
      <c r="EQ626" s="16"/>
      <c r="ER626" s="16"/>
      <c r="ES626" s="16"/>
      <c r="ET626" s="16"/>
      <c r="EU626" s="16"/>
      <c r="EV626" s="16"/>
      <c r="EW626" s="16"/>
      <c r="EX626" s="16"/>
      <c r="EY626" s="16"/>
      <c r="EZ626" s="16"/>
      <c r="FA626" s="16"/>
    </row>
    <row r="627" spans="1:157" ht="15.75">
      <c r="A627" s="86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  <c r="DG627" s="16"/>
      <c r="DH627" s="16"/>
      <c r="DI627" s="16"/>
      <c r="DJ627" s="16"/>
      <c r="DK627" s="16"/>
      <c r="DL627" s="16"/>
      <c r="DM627" s="16"/>
      <c r="DN627" s="16"/>
      <c r="DO627" s="16"/>
      <c r="DP627" s="16"/>
      <c r="DQ627" s="16"/>
      <c r="DR627" s="16"/>
      <c r="DS627" s="16"/>
      <c r="DT627" s="16"/>
      <c r="DU627" s="16"/>
      <c r="DV627" s="16"/>
      <c r="DW627" s="16"/>
      <c r="DX627" s="16"/>
      <c r="DY627" s="16"/>
      <c r="DZ627" s="16"/>
      <c r="EA627" s="16"/>
      <c r="EB627" s="16"/>
      <c r="EC627" s="16"/>
      <c r="ED627" s="16"/>
      <c r="EE627" s="16"/>
      <c r="EF627" s="16"/>
      <c r="EG627" s="16"/>
      <c r="EH627" s="16"/>
      <c r="EI627" s="16"/>
      <c r="EJ627" s="16"/>
      <c r="EK627" s="16"/>
      <c r="EL627" s="16"/>
      <c r="EM627" s="16"/>
      <c r="EN627" s="16"/>
      <c r="EO627" s="16"/>
      <c r="EP627" s="16"/>
      <c r="EQ627" s="16"/>
      <c r="ER627" s="16"/>
      <c r="ES627" s="16"/>
      <c r="ET627" s="16"/>
      <c r="EU627" s="16"/>
      <c r="EV627" s="16"/>
      <c r="EW627" s="16"/>
      <c r="EX627" s="16"/>
      <c r="EY627" s="16"/>
      <c r="EZ627" s="16"/>
      <c r="FA627" s="16"/>
    </row>
    <row r="628" spans="1:157" ht="15.75">
      <c r="A628" s="86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  <c r="DG628" s="16"/>
      <c r="DH628" s="16"/>
      <c r="DI628" s="16"/>
      <c r="DJ628" s="16"/>
      <c r="DK628" s="16"/>
      <c r="DL628" s="16"/>
      <c r="DM628" s="16"/>
      <c r="DN628" s="16"/>
      <c r="DO628" s="16"/>
      <c r="DP628" s="16"/>
      <c r="DQ628" s="16"/>
      <c r="DR628" s="16"/>
      <c r="DS628" s="16"/>
      <c r="DT628" s="16"/>
      <c r="DU628" s="16"/>
      <c r="DV628" s="16"/>
      <c r="DW628" s="16"/>
      <c r="DX628" s="16"/>
      <c r="DY628" s="16"/>
      <c r="DZ628" s="16"/>
      <c r="EA628" s="16"/>
      <c r="EB628" s="16"/>
      <c r="EC628" s="16"/>
      <c r="ED628" s="16"/>
      <c r="EE628" s="16"/>
      <c r="EF628" s="16"/>
      <c r="EG628" s="16"/>
      <c r="EH628" s="16"/>
      <c r="EI628" s="16"/>
      <c r="EJ628" s="16"/>
      <c r="EK628" s="16"/>
      <c r="EL628" s="16"/>
      <c r="EM628" s="16"/>
      <c r="EN628" s="16"/>
      <c r="EO628" s="16"/>
      <c r="EP628" s="16"/>
      <c r="EQ628" s="16"/>
      <c r="ER628" s="16"/>
      <c r="ES628" s="16"/>
      <c r="ET628" s="16"/>
      <c r="EU628" s="16"/>
      <c r="EV628" s="16"/>
      <c r="EW628" s="16"/>
      <c r="EX628" s="16"/>
      <c r="EY628" s="16"/>
      <c r="EZ628" s="16"/>
      <c r="FA628" s="16"/>
    </row>
    <row r="629" spans="1:157" ht="15.75">
      <c r="A629" s="86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  <c r="DG629" s="16"/>
      <c r="DH629" s="16"/>
      <c r="DI629" s="16"/>
      <c r="DJ629" s="16"/>
      <c r="DK629" s="16"/>
      <c r="DL629" s="16"/>
      <c r="DM629" s="16"/>
      <c r="DN629" s="16"/>
      <c r="DO629" s="16"/>
      <c r="DP629" s="16"/>
      <c r="DQ629" s="16"/>
      <c r="DR629" s="16"/>
      <c r="DS629" s="16"/>
      <c r="DT629" s="16"/>
      <c r="DU629" s="16"/>
      <c r="DV629" s="16"/>
      <c r="DW629" s="16"/>
      <c r="DX629" s="16"/>
      <c r="DY629" s="16"/>
      <c r="DZ629" s="16"/>
      <c r="EA629" s="16"/>
      <c r="EB629" s="16"/>
      <c r="EC629" s="16"/>
      <c r="ED629" s="16"/>
      <c r="EE629" s="16"/>
      <c r="EF629" s="16"/>
      <c r="EG629" s="16"/>
      <c r="EH629" s="16"/>
      <c r="EI629" s="16"/>
      <c r="EJ629" s="16"/>
      <c r="EK629" s="16"/>
      <c r="EL629" s="16"/>
      <c r="EM629" s="16"/>
      <c r="EN629" s="16"/>
      <c r="EO629" s="16"/>
      <c r="EP629" s="16"/>
      <c r="EQ629" s="16"/>
      <c r="ER629" s="16"/>
      <c r="ES629" s="16"/>
      <c r="ET629" s="16"/>
      <c r="EU629" s="16"/>
      <c r="EV629" s="16"/>
      <c r="EW629" s="16"/>
      <c r="EX629" s="16"/>
      <c r="EY629" s="16"/>
      <c r="EZ629" s="16"/>
      <c r="FA629" s="16"/>
    </row>
    <row r="630" spans="1:157" ht="15.75">
      <c r="A630" s="86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  <c r="DG630" s="16"/>
      <c r="DH630" s="16"/>
      <c r="DI630" s="16"/>
      <c r="DJ630" s="16"/>
      <c r="DK630" s="16"/>
      <c r="DL630" s="16"/>
      <c r="DM630" s="16"/>
      <c r="DN630" s="16"/>
      <c r="DO630" s="16"/>
      <c r="DP630" s="16"/>
      <c r="DQ630" s="16"/>
      <c r="DR630" s="16"/>
      <c r="DS630" s="16"/>
      <c r="DT630" s="16"/>
      <c r="DU630" s="16"/>
      <c r="DV630" s="16"/>
      <c r="DW630" s="16"/>
      <c r="DX630" s="16"/>
      <c r="DY630" s="16"/>
      <c r="DZ630" s="16"/>
      <c r="EA630" s="16"/>
      <c r="EB630" s="16"/>
      <c r="EC630" s="16"/>
      <c r="ED630" s="16"/>
      <c r="EE630" s="16"/>
      <c r="EF630" s="16"/>
      <c r="EG630" s="16"/>
      <c r="EH630" s="16"/>
      <c r="EI630" s="16"/>
      <c r="EJ630" s="16"/>
      <c r="EK630" s="16"/>
      <c r="EL630" s="16"/>
      <c r="EM630" s="16"/>
      <c r="EN630" s="16"/>
      <c r="EO630" s="16"/>
      <c r="EP630" s="16"/>
      <c r="EQ630" s="16"/>
      <c r="ER630" s="16"/>
      <c r="ES630" s="16"/>
      <c r="ET630" s="16"/>
      <c r="EU630" s="16"/>
      <c r="EV630" s="16"/>
      <c r="EW630" s="16"/>
      <c r="EX630" s="16"/>
      <c r="EY630" s="16"/>
      <c r="EZ630" s="16"/>
      <c r="FA630" s="16"/>
    </row>
    <row r="631" spans="1:157" ht="15.75">
      <c r="A631" s="86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  <c r="DG631" s="16"/>
      <c r="DH631" s="16"/>
      <c r="DI631" s="16"/>
      <c r="DJ631" s="16"/>
      <c r="DK631" s="16"/>
      <c r="DL631" s="16"/>
      <c r="DM631" s="16"/>
      <c r="DN631" s="16"/>
      <c r="DO631" s="16"/>
      <c r="DP631" s="16"/>
      <c r="DQ631" s="16"/>
      <c r="DR631" s="16"/>
      <c r="DS631" s="16"/>
      <c r="DT631" s="16"/>
      <c r="DU631" s="16"/>
      <c r="DV631" s="16"/>
      <c r="DW631" s="16"/>
      <c r="DX631" s="16"/>
      <c r="DY631" s="16"/>
      <c r="DZ631" s="16"/>
      <c r="EA631" s="16"/>
      <c r="EB631" s="16"/>
      <c r="EC631" s="16"/>
      <c r="ED631" s="16"/>
      <c r="EE631" s="16"/>
      <c r="EF631" s="16"/>
      <c r="EG631" s="16"/>
      <c r="EH631" s="16"/>
      <c r="EI631" s="16"/>
      <c r="EJ631" s="16"/>
      <c r="EK631" s="16"/>
      <c r="EL631" s="16"/>
      <c r="EM631" s="16"/>
      <c r="EN631" s="16"/>
      <c r="EO631" s="16"/>
      <c r="EP631" s="16"/>
      <c r="EQ631" s="16"/>
      <c r="ER631" s="16"/>
      <c r="ES631" s="16"/>
      <c r="ET631" s="16"/>
      <c r="EU631" s="16"/>
      <c r="EV631" s="16"/>
      <c r="EW631" s="16"/>
      <c r="EX631" s="16"/>
      <c r="EY631" s="16"/>
      <c r="EZ631" s="16"/>
      <c r="FA631" s="16"/>
    </row>
    <row r="632" spans="1:157" ht="15.75">
      <c r="A632" s="86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  <c r="DG632" s="16"/>
      <c r="DH632" s="16"/>
      <c r="DI632" s="16"/>
      <c r="DJ632" s="16"/>
      <c r="DK632" s="16"/>
      <c r="DL632" s="16"/>
      <c r="DM632" s="16"/>
      <c r="DN632" s="16"/>
      <c r="DO632" s="16"/>
      <c r="DP632" s="16"/>
      <c r="DQ632" s="16"/>
      <c r="DR632" s="16"/>
      <c r="DS632" s="16"/>
      <c r="DT632" s="16"/>
      <c r="DU632" s="16"/>
      <c r="DV632" s="16"/>
      <c r="DW632" s="16"/>
      <c r="DX632" s="16"/>
      <c r="DY632" s="16"/>
      <c r="DZ632" s="16"/>
      <c r="EA632" s="16"/>
      <c r="EB632" s="16"/>
      <c r="EC632" s="16"/>
      <c r="ED632" s="16"/>
      <c r="EE632" s="16"/>
      <c r="EF632" s="16"/>
      <c r="EG632" s="16"/>
      <c r="EH632" s="16"/>
      <c r="EI632" s="16"/>
      <c r="EJ632" s="16"/>
      <c r="EK632" s="16"/>
      <c r="EL632" s="16"/>
      <c r="EM632" s="16"/>
      <c r="EN632" s="16"/>
      <c r="EO632" s="16"/>
      <c r="EP632" s="16"/>
      <c r="EQ632" s="16"/>
      <c r="ER632" s="16"/>
      <c r="ES632" s="16"/>
      <c r="ET632" s="16"/>
      <c r="EU632" s="16"/>
      <c r="EV632" s="16"/>
      <c r="EW632" s="16"/>
      <c r="EX632" s="16"/>
      <c r="EY632" s="16"/>
      <c r="EZ632" s="16"/>
      <c r="FA632" s="16"/>
    </row>
    <row r="633" spans="1:157" ht="15.75">
      <c r="A633" s="86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  <c r="DG633" s="16"/>
      <c r="DH633" s="16"/>
      <c r="DI633" s="16"/>
      <c r="DJ633" s="16"/>
      <c r="DK633" s="16"/>
      <c r="DL633" s="16"/>
      <c r="DM633" s="16"/>
      <c r="DN633" s="16"/>
      <c r="DO633" s="16"/>
      <c r="DP633" s="16"/>
      <c r="DQ633" s="16"/>
      <c r="DR633" s="16"/>
      <c r="DS633" s="16"/>
      <c r="DT633" s="16"/>
      <c r="DU633" s="16"/>
      <c r="DV633" s="16"/>
      <c r="DW633" s="16"/>
      <c r="DX633" s="16"/>
      <c r="DY633" s="16"/>
      <c r="DZ633" s="16"/>
      <c r="EA633" s="16"/>
      <c r="EB633" s="16"/>
      <c r="EC633" s="16"/>
      <c r="ED633" s="16"/>
      <c r="EE633" s="16"/>
      <c r="EF633" s="16"/>
      <c r="EG633" s="16"/>
      <c r="EH633" s="16"/>
      <c r="EI633" s="16"/>
      <c r="EJ633" s="16"/>
      <c r="EK633" s="16"/>
      <c r="EL633" s="16"/>
      <c r="EM633" s="16"/>
      <c r="EN633" s="16"/>
      <c r="EO633" s="16"/>
      <c r="EP633" s="16"/>
      <c r="EQ633" s="16"/>
      <c r="ER633" s="16"/>
      <c r="ES633" s="16"/>
      <c r="ET633" s="16"/>
      <c r="EU633" s="16"/>
      <c r="EV633" s="16"/>
      <c r="EW633" s="16"/>
      <c r="EX633" s="16"/>
      <c r="EY633" s="16"/>
      <c r="EZ633" s="16"/>
      <c r="FA633" s="16"/>
    </row>
    <row r="634" spans="1:157" ht="15.75">
      <c r="A634" s="86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  <c r="DG634" s="16"/>
      <c r="DH634" s="16"/>
      <c r="DI634" s="16"/>
      <c r="DJ634" s="16"/>
      <c r="DK634" s="16"/>
      <c r="DL634" s="16"/>
      <c r="DM634" s="16"/>
      <c r="DN634" s="16"/>
      <c r="DO634" s="16"/>
      <c r="DP634" s="16"/>
      <c r="DQ634" s="16"/>
      <c r="DR634" s="16"/>
      <c r="DS634" s="16"/>
      <c r="DT634" s="16"/>
      <c r="DU634" s="16"/>
      <c r="DV634" s="16"/>
      <c r="DW634" s="16"/>
      <c r="DX634" s="16"/>
      <c r="DY634" s="16"/>
      <c r="DZ634" s="16"/>
      <c r="EA634" s="16"/>
      <c r="EB634" s="16"/>
      <c r="EC634" s="16"/>
      <c r="ED634" s="16"/>
      <c r="EE634" s="16"/>
      <c r="EF634" s="16"/>
      <c r="EG634" s="16"/>
      <c r="EH634" s="16"/>
      <c r="EI634" s="16"/>
      <c r="EJ634" s="16"/>
      <c r="EK634" s="16"/>
      <c r="EL634" s="16"/>
      <c r="EM634" s="16"/>
      <c r="EN634" s="16"/>
      <c r="EO634" s="16"/>
      <c r="EP634" s="16"/>
      <c r="EQ634" s="16"/>
      <c r="ER634" s="16"/>
      <c r="ES634" s="16"/>
      <c r="ET634" s="16"/>
      <c r="EU634" s="16"/>
      <c r="EV634" s="16"/>
      <c r="EW634" s="16"/>
      <c r="EX634" s="16"/>
      <c r="EY634" s="16"/>
      <c r="EZ634" s="16"/>
      <c r="FA634" s="16"/>
    </row>
    <row r="635" spans="1:157" ht="15.75">
      <c r="A635" s="86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  <c r="DG635" s="16"/>
      <c r="DH635" s="16"/>
      <c r="DI635" s="16"/>
      <c r="DJ635" s="16"/>
      <c r="DK635" s="16"/>
      <c r="DL635" s="16"/>
      <c r="DM635" s="16"/>
      <c r="DN635" s="16"/>
      <c r="DO635" s="16"/>
      <c r="DP635" s="16"/>
      <c r="DQ635" s="16"/>
      <c r="DR635" s="16"/>
      <c r="DS635" s="16"/>
      <c r="DT635" s="16"/>
      <c r="DU635" s="16"/>
      <c r="DV635" s="16"/>
      <c r="DW635" s="16"/>
      <c r="DX635" s="16"/>
      <c r="DY635" s="16"/>
      <c r="DZ635" s="16"/>
      <c r="EA635" s="16"/>
      <c r="EB635" s="16"/>
      <c r="EC635" s="16"/>
      <c r="ED635" s="16"/>
      <c r="EE635" s="16"/>
      <c r="EF635" s="16"/>
      <c r="EG635" s="16"/>
      <c r="EH635" s="16"/>
      <c r="EI635" s="16"/>
      <c r="EJ635" s="16"/>
      <c r="EK635" s="16"/>
      <c r="EL635" s="16"/>
      <c r="EM635" s="16"/>
      <c r="EN635" s="16"/>
      <c r="EO635" s="16"/>
      <c r="EP635" s="16"/>
      <c r="EQ635" s="16"/>
      <c r="ER635" s="16"/>
      <c r="ES635" s="16"/>
      <c r="ET635" s="16"/>
      <c r="EU635" s="16"/>
      <c r="EV635" s="16"/>
      <c r="EW635" s="16"/>
      <c r="EX635" s="16"/>
      <c r="EY635" s="16"/>
      <c r="EZ635" s="16"/>
      <c r="FA635" s="16"/>
    </row>
    <row r="636" spans="1:157" ht="15.75">
      <c r="A636" s="86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  <c r="DG636" s="16"/>
      <c r="DH636" s="16"/>
      <c r="DI636" s="16"/>
      <c r="DJ636" s="16"/>
      <c r="DK636" s="16"/>
      <c r="DL636" s="16"/>
      <c r="DM636" s="16"/>
      <c r="DN636" s="16"/>
      <c r="DO636" s="16"/>
      <c r="DP636" s="16"/>
      <c r="DQ636" s="16"/>
      <c r="DR636" s="16"/>
      <c r="DS636" s="16"/>
      <c r="DT636" s="16"/>
      <c r="DU636" s="16"/>
      <c r="DV636" s="16"/>
      <c r="DW636" s="16"/>
      <c r="DX636" s="16"/>
      <c r="DY636" s="16"/>
      <c r="DZ636" s="16"/>
      <c r="EA636" s="16"/>
      <c r="EB636" s="16"/>
      <c r="EC636" s="16"/>
      <c r="ED636" s="16"/>
      <c r="EE636" s="16"/>
      <c r="EF636" s="16"/>
      <c r="EG636" s="16"/>
      <c r="EH636" s="16"/>
      <c r="EI636" s="16"/>
      <c r="EJ636" s="16"/>
      <c r="EK636" s="16"/>
      <c r="EL636" s="16"/>
      <c r="EM636" s="16"/>
      <c r="EN636" s="16"/>
      <c r="EO636" s="16"/>
      <c r="EP636" s="16"/>
      <c r="EQ636" s="16"/>
      <c r="ER636" s="16"/>
      <c r="ES636" s="16"/>
      <c r="ET636" s="16"/>
      <c r="EU636" s="16"/>
      <c r="EV636" s="16"/>
      <c r="EW636" s="16"/>
      <c r="EX636" s="16"/>
      <c r="EY636" s="16"/>
      <c r="EZ636" s="16"/>
      <c r="FA636" s="16"/>
    </row>
    <row r="637" spans="1:157" ht="15.75">
      <c r="A637" s="86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  <c r="DG637" s="16"/>
      <c r="DH637" s="16"/>
      <c r="DI637" s="16"/>
      <c r="DJ637" s="16"/>
      <c r="DK637" s="16"/>
      <c r="DL637" s="16"/>
      <c r="DM637" s="16"/>
      <c r="DN637" s="16"/>
      <c r="DO637" s="16"/>
      <c r="DP637" s="16"/>
      <c r="DQ637" s="16"/>
      <c r="DR637" s="16"/>
      <c r="DS637" s="16"/>
      <c r="DT637" s="16"/>
      <c r="DU637" s="16"/>
      <c r="DV637" s="16"/>
      <c r="DW637" s="16"/>
      <c r="DX637" s="16"/>
      <c r="DY637" s="16"/>
      <c r="DZ637" s="16"/>
      <c r="EA637" s="16"/>
      <c r="EB637" s="16"/>
      <c r="EC637" s="16"/>
      <c r="ED637" s="16"/>
      <c r="EE637" s="16"/>
      <c r="EF637" s="16"/>
      <c r="EG637" s="16"/>
      <c r="EH637" s="16"/>
      <c r="EI637" s="16"/>
      <c r="EJ637" s="16"/>
      <c r="EK637" s="16"/>
      <c r="EL637" s="16"/>
      <c r="EM637" s="16"/>
      <c r="EN637" s="16"/>
      <c r="EO637" s="16"/>
      <c r="EP637" s="16"/>
      <c r="EQ637" s="16"/>
      <c r="ER637" s="16"/>
      <c r="ES637" s="16"/>
      <c r="ET637" s="16"/>
      <c r="EU637" s="16"/>
      <c r="EV637" s="16"/>
      <c r="EW637" s="16"/>
      <c r="EX637" s="16"/>
      <c r="EY637" s="16"/>
      <c r="EZ637" s="16"/>
      <c r="FA637" s="16"/>
    </row>
    <row r="638" spans="1:157" ht="15.75">
      <c r="A638" s="86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  <c r="DV638" s="16"/>
      <c r="DW638" s="16"/>
      <c r="DX638" s="16"/>
      <c r="DY638" s="16"/>
      <c r="DZ638" s="16"/>
      <c r="EA638" s="16"/>
      <c r="EB638" s="16"/>
      <c r="EC638" s="16"/>
      <c r="ED638" s="16"/>
      <c r="EE638" s="16"/>
      <c r="EF638" s="16"/>
      <c r="EG638" s="16"/>
      <c r="EH638" s="16"/>
      <c r="EI638" s="16"/>
      <c r="EJ638" s="16"/>
      <c r="EK638" s="16"/>
      <c r="EL638" s="16"/>
      <c r="EM638" s="16"/>
      <c r="EN638" s="16"/>
      <c r="EO638" s="16"/>
      <c r="EP638" s="16"/>
      <c r="EQ638" s="16"/>
      <c r="ER638" s="16"/>
      <c r="ES638" s="16"/>
      <c r="ET638" s="16"/>
      <c r="EU638" s="16"/>
      <c r="EV638" s="16"/>
      <c r="EW638" s="16"/>
      <c r="EX638" s="16"/>
      <c r="EY638" s="16"/>
      <c r="EZ638" s="16"/>
      <c r="FA638" s="16"/>
    </row>
    <row r="639" spans="1:157" ht="15.75">
      <c r="A639" s="86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  <c r="DG639" s="16"/>
      <c r="DH639" s="16"/>
      <c r="DI639" s="16"/>
      <c r="DJ639" s="16"/>
      <c r="DK639" s="16"/>
      <c r="DL639" s="16"/>
      <c r="DM639" s="16"/>
      <c r="DN639" s="16"/>
      <c r="DO639" s="16"/>
      <c r="DP639" s="16"/>
      <c r="DQ639" s="16"/>
      <c r="DR639" s="16"/>
      <c r="DS639" s="16"/>
      <c r="DT639" s="16"/>
      <c r="DU639" s="16"/>
      <c r="DV639" s="16"/>
      <c r="DW639" s="16"/>
      <c r="DX639" s="16"/>
      <c r="DY639" s="16"/>
      <c r="DZ639" s="16"/>
      <c r="EA639" s="16"/>
      <c r="EB639" s="16"/>
      <c r="EC639" s="16"/>
      <c r="ED639" s="16"/>
      <c r="EE639" s="16"/>
      <c r="EF639" s="16"/>
      <c r="EG639" s="16"/>
      <c r="EH639" s="16"/>
      <c r="EI639" s="16"/>
      <c r="EJ639" s="16"/>
      <c r="EK639" s="16"/>
      <c r="EL639" s="16"/>
      <c r="EM639" s="16"/>
      <c r="EN639" s="16"/>
      <c r="EO639" s="16"/>
      <c r="EP639" s="16"/>
      <c r="EQ639" s="16"/>
      <c r="ER639" s="16"/>
      <c r="ES639" s="16"/>
      <c r="ET639" s="16"/>
      <c r="EU639" s="16"/>
      <c r="EV639" s="16"/>
      <c r="EW639" s="16"/>
      <c r="EX639" s="16"/>
      <c r="EY639" s="16"/>
      <c r="EZ639" s="16"/>
      <c r="FA639" s="16"/>
    </row>
    <row r="640" spans="1:157" ht="15.75">
      <c r="A640" s="86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  <c r="DG640" s="16"/>
      <c r="DH640" s="16"/>
      <c r="DI640" s="16"/>
      <c r="DJ640" s="16"/>
      <c r="DK640" s="16"/>
      <c r="DL640" s="16"/>
      <c r="DM640" s="16"/>
      <c r="DN640" s="16"/>
      <c r="DO640" s="16"/>
      <c r="DP640" s="16"/>
      <c r="DQ640" s="16"/>
      <c r="DR640" s="16"/>
      <c r="DS640" s="16"/>
      <c r="DT640" s="16"/>
      <c r="DU640" s="16"/>
      <c r="DV640" s="16"/>
      <c r="DW640" s="16"/>
      <c r="DX640" s="16"/>
      <c r="DY640" s="16"/>
      <c r="DZ640" s="16"/>
      <c r="EA640" s="16"/>
      <c r="EB640" s="16"/>
      <c r="EC640" s="16"/>
      <c r="ED640" s="16"/>
      <c r="EE640" s="16"/>
      <c r="EF640" s="16"/>
      <c r="EG640" s="16"/>
      <c r="EH640" s="16"/>
      <c r="EI640" s="16"/>
      <c r="EJ640" s="16"/>
      <c r="EK640" s="16"/>
      <c r="EL640" s="16"/>
      <c r="EM640" s="16"/>
      <c r="EN640" s="16"/>
      <c r="EO640" s="16"/>
      <c r="EP640" s="16"/>
      <c r="EQ640" s="16"/>
      <c r="ER640" s="16"/>
      <c r="ES640" s="16"/>
      <c r="ET640" s="16"/>
      <c r="EU640" s="16"/>
      <c r="EV640" s="16"/>
      <c r="EW640" s="16"/>
      <c r="EX640" s="16"/>
      <c r="EY640" s="16"/>
      <c r="EZ640" s="16"/>
      <c r="FA640" s="16"/>
    </row>
    <row r="641" spans="1:157" ht="15.75">
      <c r="A641" s="86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  <c r="DG641" s="16"/>
      <c r="DH641" s="16"/>
      <c r="DI641" s="16"/>
      <c r="DJ641" s="16"/>
      <c r="DK641" s="16"/>
      <c r="DL641" s="16"/>
      <c r="DM641" s="16"/>
      <c r="DN641" s="16"/>
      <c r="DO641" s="16"/>
      <c r="DP641" s="16"/>
      <c r="DQ641" s="16"/>
      <c r="DR641" s="16"/>
      <c r="DS641" s="16"/>
      <c r="DT641" s="16"/>
      <c r="DU641" s="16"/>
      <c r="DV641" s="16"/>
      <c r="DW641" s="16"/>
      <c r="DX641" s="16"/>
      <c r="DY641" s="16"/>
      <c r="DZ641" s="16"/>
      <c r="EA641" s="16"/>
      <c r="EB641" s="16"/>
      <c r="EC641" s="16"/>
      <c r="ED641" s="16"/>
      <c r="EE641" s="16"/>
      <c r="EF641" s="16"/>
      <c r="EG641" s="16"/>
      <c r="EH641" s="16"/>
      <c r="EI641" s="16"/>
      <c r="EJ641" s="16"/>
      <c r="EK641" s="16"/>
      <c r="EL641" s="16"/>
      <c r="EM641" s="16"/>
      <c r="EN641" s="16"/>
      <c r="EO641" s="16"/>
      <c r="EP641" s="16"/>
      <c r="EQ641" s="16"/>
      <c r="ER641" s="16"/>
      <c r="ES641" s="16"/>
      <c r="ET641" s="16"/>
      <c r="EU641" s="16"/>
      <c r="EV641" s="16"/>
      <c r="EW641" s="16"/>
      <c r="EX641" s="16"/>
      <c r="EY641" s="16"/>
      <c r="EZ641" s="16"/>
      <c r="FA641" s="16"/>
    </row>
    <row r="642" spans="1:157" ht="15.75">
      <c r="A642" s="86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  <c r="DG642" s="16"/>
      <c r="DH642" s="16"/>
      <c r="DI642" s="16"/>
      <c r="DJ642" s="16"/>
      <c r="DK642" s="16"/>
      <c r="DL642" s="16"/>
      <c r="DM642" s="16"/>
      <c r="DN642" s="16"/>
      <c r="DO642" s="16"/>
      <c r="DP642" s="16"/>
      <c r="DQ642" s="16"/>
      <c r="DR642" s="16"/>
      <c r="DS642" s="16"/>
      <c r="DT642" s="16"/>
      <c r="DU642" s="16"/>
      <c r="DV642" s="16"/>
      <c r="DW642" s="16"/>
      <c r="DX642" s="16"/>
      <c r="DY642" s="16"/>
      <c r="DZ642" s="16"/>
      <c r="EA642" s="16"/>
      <c r="EB642" s="16"/>
      <c r="EC642" s="16"/>
      <c r="ED642" s="16"/>
      <c r="EE642" s="16"/>
      <c r="EF642" s="16"/>
      <c r="EG642" s="16"/>
      <c r="EH642" s="16"/>
      <c r="EI642" s="16"/>
      <c r="EJ642" s="16"/>
      <c r="EK642" s="16"/>
      <c r="EL642" s="16"/>
      <c r="EM642" s="16"/>
      <c r="EN642" s="16"/>
      <c r="EO642" s="16"/>
      <c r="EP642" s="16"/>
      <c r="EQ642" s="16"/>
      <c r="ER642" s="16"/>
      <c r="ES642" s="16"/>
      <c r="ET642" s="16"/>
      <c r="EU642" s="16"/>
      <c r="EV642" s="16"/>
      <c r="EW642" s="16"/>
      <c r="EX642" s="16"/>
      <c r="EY642" s="16"/>
      <c r="EZ642" s="16"/>
      <c r="FA642" s="16"/>
    </row>
    <row r="643" spans="1:157" ht="15.75">
      <c r="A643" s="86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  <c r="DM643" s="16"/>
      <c r="DN643" s="16"/>
      <c r="DO643" s="16"/>
      <c r="DP643" s="16"/>
      <c r="DQ643" s="16"/>
      <c r="DR643" s="16"/>
      <c r="DS643" s="16"/>
      <c r="DT643" s="16"/>
      <c r="DU643" s="16"/>
      <c r="DV643" s="16"/>
      <c r="DW643" s="16"/>
      <c r="DX643" s="16"/>
      <c r="DY643" s="16"/>
      <c r="DZ643" s="16"/>
      <c r="EA643" s="16"/>
      <c r="EB643" s="16"/>
      <c r="EC643" s="16"/>
      <c r="ED643" s="16"/>
      <c r="EE643" s="16"/>
      <c r="EF643" s="16"/>
      <c r="EG643" s="16"/>
      <c r="EH643" s="16"/>
      <c r="EI643" s="16"/>
      <c r="EJ643" s="16"/>
      <c r="EK643" s="16"/>
      <c r="EL643" s="16"/>
      <c r="EM643" s="16"/>
      <c r="EN643" s="16"/>
      <c r="EO643" s="16"/>
      <c r="EP643" s="16"/>
      <c r="EQ643" s="16"/>
      <c r="ER643" s="16"/>
      <c r="ES643" s="16"/>
      <c r="ET643" s="16"/>
      <c r="EU643" s="16"/>
      <c r="EV643" s="16"/>
      <c r="EW643" s="16"/>
      <c r="EX643" s="16"/>
      <c r="EY643" s="16"/>
      <c r="EZ643" s="16"/>
      <c r="FA643" s="16"/>
    </row>
    <row r="644" spans="1:157" ht="15.75">
      <c r="A644" s="86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  <c r="DM644" s="16"/>
      <c r="DN644" s="16"/>
      <c r="DO644" s="16"/>
      <c r="DP644" s="16"/>
      <c r="DQ644" s="16"/>
      <c r="DR644" s="16"/>
      <c r="DS644" s="16"/>
      <c r="DT644" s="16"/>
      <c r="DU644" s="16"/>
      <c r="DV644" s="16"/>
      <c r="DW644" s="16"/>
      <c r="DX644" s="16"/>
      <c r="DY644" s="16"/>
      <c r="DZ644" s="16"/>
      <c r="EA644" s="16"/>
      <c r="EB644" s="16"/>
      <c r="EC644" s="16"/>
      <c r="ED644" s="16"/>
      <c r="EE644" s="16"/>
      <c r="EF644" s="16"/>
      <c r="EG644" s="16"/>
      <c r="EH644" s="16"/>
      <c r="EI644" s="16"/>
      <c r="EJ644" s="16"/>
      <c r="EK644" s="16"/>
      <c r="EL644" s="16"/>
      <c r="EM644" s="16"/>
      <c r="EN644" s="16"/>
      <c r="EO644" s="16"/>
      <c r="EP644" s="16"/>
      <c r="EQ644" s="16"/>
      <c r="ER644" s="16"/>
      <c r="ES644" s="16"/>
      <c r="ET644" s="16"/>
      <c r="EU644" s="16"/>
      <c r="EV644" s="16"/>
      <c r="EW644" s="16"/>
      <c r="EX644" s="16"/>
      <c r="EY644" s="16"/>
      <c r="EZ644" s="16"/>
      <c r="FA644" s="16"/>
    </row>
    <row r="645" spans="1:157" ht="15.75">
      <c r="A645" s="86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  <c r="DG645" s="16"/>
      <c r="DH645" s="16"/>
      <c r="DI645" s="16"/>
      <c r="DJ645" s="16"/>
      <c r="DK645" s="16"/>
      <c r="DL645" s="16"/>
      <c r="DM645" s="16"/>
      <c r="DN645" s="16"/>
      <c r="DO645" s="16"/>
      <c r="DP645" s="16"/>
      <c r="DQ645" s="16"/>
      <c r="DR645" s="16"/>
      <c r="DS645" s="16"/>
      <c r="DT645" s="16"/>
      <c r="DU645" s="16"/>
      <c r="DV645" s="16"/>
      <c r="DW645" s="16"/>
      <c r="DX645" s="16"/>
      <c r="DY645" s="16"/>
      <c r="DZ645" s="16"/>
      <c r="EA645" s="16"/>
      <c r="EB645" s="16"/>
      <c r="EC645" s="16"/>
      <c r="ED645" s="16"/>
      <c r="EE645" s="16"/>
      <c r="EF645" s="16"/>
      <c r="EG645" s="16"/>
      <c r="EH645" s="16"/>
      <c r="EI645" s="16"/>
      <c r="EJ645" s="16"/>
      <c r="EK645" s="16"/>
      <c r="EL645" s="16"/>
      <c r="EM645" s="16"/>
      <c r="EN645" s="16"/>
      <c r="EO645" s="16"/>
      <c r="EP645" s="16"/>
      <c r="EQ645" s="16"/>
      <c r="ER645" s="16"/>
      <c r="ES645" s="16"/>
      <c r="ET645" s="16"/>
      <c r="EU645" s="16"/>
      <c r="EV645" s="16"/>
      <c r="EW645" s="16"/>
      <c r="EX645" s="16"/>
      <c r="EY645" s="16"/>
      <c r="EZ645" s="16"/>
      <c r="FA645" s="16"/>
    </row>
    <row r="646" spans="1:157" ht="15.75">
      <c r="A646" s="86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  <c r="DG646" s="16"/>
      <c r="DH646" s="16"/>
      <c r="DI646" s="16"/>
      <c r="DJ646" s="16"/>
      <c r="DK646" s="16"/>
      <c r="DL646" s="16"/>
      <c r="DM646" s="16"/>
      <c r="DN646" s="16"/>
      <c r="DO646" s="16"/>
      <c r="DP646" s="16"/>
      <c r="DQ646" s="16"/>
      <c r="DR646" s="16"/>
      <c r="DS646" s="16"/>
      <c r="DT646" s="16"/>
      <c r="DU646" s="16"/>
      <c r="DV646" s="16"/>
      <c r="DW646" s="16"/>
      <c r="DX646" s="16"/>
      <c r="DY646" s="16"/>
      <c r="DZ646" s="16"/>
      <c r="EA646" s="16"/>
      <c r="EB646" s="16"/>
      <c r="EC646" s="16"/>
      <c r="ED646" s="16"/>
      <c r="EE646" s="16"/>
      <c r="EF646" s="16"/>
      <c r="EG646" s="16"/>
      <c r="EH646" s="16"/>
      <c r="EI646" s="16"/>
      <c r="EJ646" s="16"/>
      <c r="EK646" s="16"/>
      <c r="EL646" s="16"/>
      <c r="EM646" s="16"/>
      <c r="EN646" s="16"/>
      <c r="EO646" s="16"/>
      <c r="EP646" s="16"/>
      <c r="EQ646" s="16"/>
      <c r="ER646" s="16"/>
      <c r="ES646" s="16"/>
      <c r="ET646" s="16"/>
      <c r="EU646" s="16"/>
      <c r="EV646" s="16"/>
      <c r="EW646" s="16"/>
      <c r="EX646" s="16"/>
      <c r="EY646" s="16"/>
      <c r="EZ646" s="16"/>
      <c r="FA646" s="16"/>
    </row>
    <row r="647" spans="1:157" ht="15.75">
      <c r="A647" s="86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  <c r="DG647" s="16"/>
      <c r="DH647" s="16"/>
      <c r="DI647" s="16"/>
      <c r="DJ647" s="16"/>
      <c r="DK647" s="16"/>
      <c r="DL647" s="16"/>
      <c r="DM647" s="16"/>
      <c r="DN647" s="16"/>
      <c r="DO647" s="16"/>
      <c r="DP647" s="16"/>
      <c r="DQ647" s="16"/>
      <c r="DR647" s="16"/>
      <c r="DS647" s="16"/>
      <c r="DT647" s="16"/>
      <c r="DU647" s="16"/>
      <c r="DV647" s="16"/>
      <c r="DW647" s="16"/>
      <c r="DX647" s="16"/>
      <c r="DY647" s="16"/>
      <c r="DZ647" s="16"/>
      <c r="EA647" s="16"/>
      <c r="EB647" s="16"/>
      <c r="EC647" s="16"/>
      <c r="ED647" s="16"/>
      <c r="EE647" s="16"/>
      <c r="EF647" s="16"/>
      <c r="EG647" s="16"/>
      <c r="EH647" s="16"/>
      <c r="EI647" s="16"/>
      <c r="EJ647" s="16"/>
      <c r="EK647" s="16"/>
      <c r="EL647" s="16"/>
      <c r="EM647" s="16"/>
      <c r="EN647" s="16"/>
      <c r="EO647" s="16"/>
      <c r="EP647" s="16"/>
      <c r="EQ647" s="16"/>
      <c r="ER647" s="16"/>
      <c r="ES647" s="16"/>
      <c r="ET647" s="16"/>
      <c r="EU647" s="16"/>
      <c r="EV647" s="16"/>
      <c r="EW647" s="16"/>
      <c r="EX647" s="16"/>
      <c r="EY647" s="16"/>
      <c r="EZ647" s="16"/>
      <c r="FA647" s="16"/>
    </row>
    <row r="648" spans="1:157" ht="15.75">
      <c r="A648" s="86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  <c r="DG648" s="16"/>
      <c r="DH648" s="16"/>
      <c r="DI648" s="16"/>
      <c r="DJ648" s="16"/>
      <c r="DK648" s="16"/>
      <c r="DL648" s="16"/>
      <c r="DM648" s="16"/>
      <c r="DN648" s="16"/>
      <c r="DO648" s="16"/>
      <c r="DP648" s="16"/>
      <c r="DQ648" s="16"/>
      <c r="DR648" s="16"/>
      <c r="DS648" s="16"/>
      <c r="DT648" s="16"/>
      <c r="DU648" s="16"/>
      <c r="DV648" s="16"/>
      <c r="DW648" s="16"/>
      <c r="DX648" s="16"/>
      <c r="DY648" s="16"/>
      <c r="DZ648" s="16"/>
      <c r="EA648" s="16"/>
      <c r="EB648" s="16"/>
      <c r="EC648" s="16"/>
      <c r="ED648" s="16"/>
      <c r="EE648" s="16"/>
      <c r="EF648" s="16"/>
      <c r="EG648" s="16"/>
      <c r="EH648" s="16"/>
      <c r="EI648" s="16"/>
      <c r="EJ648" s="16"/>
      <c r="EK648" s="16"/>
      <c r="EL648" s="16"/>
      <c r="EM648" s="16"/>
      <c r="EN648" s="16"/>
      <c r="EO648" s="16"/>
      <c r="EP648" s="16"/>
      <c r="EQ648" s="16"/>
      <c r="ER648" s="16"/>
      <c r="ES648" s="16"/>
      <c r="ET648" s="16"/>
      <c r="EU648" s="16"/>
      <c r="EV648" s="16"/>
      <c r="EW648" s="16"/>
      <c r="EX648" s="16"/>
      <c r="EY648" s="16"/>
      <c r="EZ648" s="16"/>
      <c r="FA648" s="16"/>
    </row>
    <row r="649" spans="1:157" ht="15.75">
      <c r="A649" s="86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  <c r="DG649" s="16"/>
      <c r="DH649" s="16"/>
      <c r="DI649" s="16"/>
      <c r="DJ649" s="16"/>
      <c r="DK649" s="16"/>
      <c r="DL649" s="16"/>
      <c r="DM649" s="16"/>
      <c r="DN649" s="16"/>
      <c r="DO649" s="16"/>
      <c r="DP649" s="16"/>
      <c r="DQ649" s="16"/>
      <c r="DR649" s="16"/>
      <c r="DS649" s="16"/>
      <c r="DT649" s="16"/>
      <c r="DU649" s="16"/>
      <c r="DV649" s="16"/>
      <c r="DW649" s="16"/>
      <c r="DX649" s="16"/>
      <c r="DY649" s="16"/>
      <c r="DZ649" s="16"/>
      <c r="EA649" s="16"/>
      <c r="EB649" s="16"/>
      <c r="EC649" s="16"/>
      <c r="ED649" s="16"/>
      <c r="EE649" s="16"/>
      <c r="EF649" s="16"/>
      <c r="EG649" s="16"/>
      <c r="EH649" s="16"/>
      <c r="EI649" s="16"/>
      <c r="EJ649" s="16"/>
      <c r="EK649" s="16"/>
      <c r="EL649" s="16"/>
      <c r="EM649" s="16"/>
      <c r="EN649" s="16"/>
      <c r="EO649" s="16"/>
      <c r="EP649" s="16"/>
      <c r="EQ649" s="16"/>
      <c r="ER649" s="16"/>
      <c r="ES649" s="16"/>
      <c r="ET649" s="16"/>
      <c r="EU649" s="16"/>
      <c r="EV649" s="16"/>
      <c r="EW649" s="16"/>
      <c r="EX649" s="16"/>
      <c r="EY649" s="16"/>
      <c r="EZ649" s="16"/>
      <c r="FA649" s="16"/>
    </row>
    <row r="650" spans="1:157" ht="15.75">
      <c r="A650" s="86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  <c r="DG650" s="16"/>
      <c r="DH650" s="16"/>
      <c r="DI650" s="16"/>
      <c r="DJ650" s="16"/>
      <c r="DK650" s="16"/>
      <c r="DL650" s="16"/>
      <c r="DM650" s="16"/>
      <c r="DN650" s="16"/>
      <c r="DO650" s="16"/>
      <c r="DP650" s="16"/>
      <c r="DQ650" s="16"/>
      <c r="DR650" s="16"/>
      <c r="DS650" s="16"/>
      <c r="DT650" s="16"/>
      <c r="DU650" s="16"/>
      <c r="DV650" s="16"/>
      <c r="DW650" s="16"/>
      <c r="DX650" s="16"/>
      <c r="DY650" s="16"/>
      <c r="DZ650" s="16"/>
      <c r="EA650" s="16"/>
      <c r="EB650" s="16"/>
      <c r="EC650" s="16"/>
      <c r="ED650" s="16"/>
      <c r="EE650" s="16"/>
      <c r="EF650" s="16"/>
      <c r="EG650" s="16"/>
      <c r="EH650" s="16"/>
      <c r="EI650" s="16"/>
      <c r="EJ650" s="16"/>
      <c r="EK650" s="16"/>
      <c r="EL650" s="16"/>
      <c r="EM650" s="16"/>
      <c r="EN650" s="16"/>
      <c r="EO650" s="16"/>
      <c r="EP650" s="16"/>
      <c r="EQ650" s="16"/>
      <c r="ER650" s="16"/>
      <c r="ES650" s="16"/>
      <c r="ET650" s="16"/>
      <c r="EU650" s="16"/>
      <c r="EV650" s="16"/>
      <c r="EW650" s="16"/>
      <c r="EX650" s="16"/>
      <c r="EY650" s="16"/>
      <c r="EZ650" s="16"/>
      <c r="FA650" s="16"/>
    </row>
    <row r="651" spans="1:157" ht="15.75">
      <c r="A651" s="86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  <c r="DG651" s="16"/>
      <c r="DH651" s="16"/>
      <c r="DI651" s="16"/>
      <c r="DJ651" s="16"/>
      <c r="DK651" s="16"/>
      <c r="DL651" s="16"/>
      <c r="DM651" s="16"/>
      <c r="DN651" s="16"/>
      <c r="DO651" s="16"/>
      <c r="DP651" s="16"/>
      <c r="DQ651" s="16"/>
      <c r="DR651" s="16"/>
      <c r="DS651" s="16"/>
      <c r="DT651" s="16"/>
      <c r="DU651" s="16"/>
      <c r="DV651" s="16"/>
      <c r="DW651" s="16"/>
      <c r="DX651" s="16"/>
      <c r="DY651" s="16"/>
      <c r="DZ651" s="16"/>
      <c r="EA651" s="16"/>
      <c r="EB651" s="16"/>
      <c r="EC651" s="16"/>
      <c r="ED651" s="16"/>
      <c r="EE651" s="16"/>
      <c r="EF651" s="16"/>
      <c r="EG651" s="16"/>
      <c r="EH651" s="16"/>
      <c r="EI651" s="16"/>
      <c r="EJ651" s="16"/>
      <c r="EK651" s="16"/>
      <c r="EL651" s="16"/>
      <c r="EM651" s="16"/>
      <c r="EN651" s="16"/>
      <c r="EO651" s="16"/>
      <c r="EP651" s="16"/>
      <c r="EQ651" s="16"/>
      <c r="ER651" s="16"/>
      <c r="ES651" s="16"/>
      <c r="ET651" s="16"/>
      <c r="EU651" s="16"/>
      <c r="EV651" s="16"/>
      <c r="EW651" s="16"/>
      <c r="EX651" s="16"/>
      <c r="EY651" s="16"/>
      <c r="EZ651" s="16"/>
      <c r="FA651" s="16"/>
    </row>
    <row r="652" spans="1:157" ht="15.75">
      <c r="A652" s="86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  <c r="DG652" s="16"/>
      <c r="DH652" s="16"/>
      <c r="DI652" s="16"/>
      <c r="DJ652" s="16"/>
      <c r="DK652" s="16"/>
      <c r="DL652" s="16"/>
      <c r="DM652" s="16"/>
      <c r="DN652" s="16"/>
      <c r="DO652" s="16"/>
      <c r="DP652" s="16"/>
      <c r="DQ652" s="16"/>
      <c r="DR652" s="16"/>
      <c r="DS652" s="16"/>
      <c r="DT652" s="16"/>
      <c r="DU652" s="16"/>
      <c r="DV652" s="16"/>
      <c r="DW652" s="16"/>
      <c r="DX652" s="16"/>
      <c r="DY652" s="16"/>
      <c r="DZ652" s="16"/>
      <c r="EA652" s="16"/>
      <c r="EB652" s="16"/>
      <c r="EC652" s="16"/>
      <c r="ED652" s="16"/>
      <c r="EE652" s="16"/>
      <c r="EF652" s="16"/>
      <c r="EG652" s="16"/>
      <c r="EH652" s="16"/>
      <c r="EI652" s="16"/>
      <c r="EJ652" s="16"/>
      <c r="EK652" s="16"/>
      <c r="EL652" s="16"/>
      <c r="EM652" s="16"/>
      <c r="EN652" s="16"/>
      <c r="EO652" s="16"/>
      <c r="EP652" s="16"/>
      <c r="EQ652" s="16"/>
      <c r="ER652" s="16"/>
      <c r="ES652" s="16"/>
      <c r="ET652" s="16"/>
      <c r="EU652" s="16"/>
      <c r="EV652" s="16"/>
      <c r="EW652" s="16"/>
      <c r="EX652" s="16"/>
      <c r="EY652" s="16"/>
      <c r="EZ652" s="16"/>
      <c r="FA652" s="16"/>
    </row>
    <row r="653" spans="1:157" ht="15.75">
      <c r="A653" s="86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  <c r="DG653" s="16"/>
      <c r="DH653" s="16"/>
      <c r="DI653" s="16"/>
      <c r="DJ653" s="16"/>
      <c r="DK653" s="16"/>
      <c r="DL653" s="16"/>
      <c r="DM653" s="16"/>
      <c r="DN653" s="16"/>
      <c r="DO653" s="16"/>
      <c r="DP653" s="16"/>
      <c r="DQ653" s="16"/>
      <c r="DR653" s="16"/>
      <c r="DS653" s="16"/>
      <c r="DT653" s="16"/>
      <c r="DU653" s="16"/>
      <c r="DV653" s="16"/>
      <c r="DW653" s="16"/>
      <c r="DX653" s="16"/>
      <c r="DY653" s="16"/>
      <c r="DZ653" s="16"/>
      <c r="EA653" s="16"/>
      <c r="EB653" s="16"/>
      <c r="EC653" s="16"/>
      <c r="ED653" s="16"/>
      <c r="EE653" s="16"/>
      <c r="EF653" s="16"/>
      <c r="EG653" s="16"/>
      <c r="EH653" s="16"/>
      <c r="EI653" s="16"/>
      <c r="EJ653" s="16"/>
      <c r="EK653" s="16"/>
      <c r="EL653" s="16"/>
      <c r="EM653" s="16"/>
      <c r="EN653" s="16"/>
      <c r="EO653" s="16"/>
      <c r="EP653" s="16"/>
      <c r="EQ653" s="16"/>
      <c r="ER653" s="16"/>
      <c r="ES653" s="16"/>
      <c r="ET653" s="16"/>
      <c r="EU653" s="16"/>
      <c r="EV653" s="16"/>
      <c r="EW653" s="16"/>
      <c r="EX653" s="16"/>
      <c r="EY653" s="16"/>
      <c r="EZ653" s="16"/>
      <c r="FA653" s="16"/>
    </row>
    <row r="654" spans="1:157" ht="15.75">
      <c r="A654" s="86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  <c r="DG654" s="16"/>
      <c r="DH654" s="16"/>
      <c r="DI654" s="16"/>
      <c r="DJ654" s="16"/>
      <c r="DK654" s="16"/>
      <c r="DL654" s="16"/>
      <c r="DM654" s="16"/>
      <c r="DN654" s="16"/>
      <c r="DO654" s="16"/>
      <c r="DP654" s="16"/>
      <c r="DQ654" s="16"/>
      <c r="DR654" s="16"/>
      <c r="DS654" s="16"/>
      <c r="DT654" s="16"/>
      <c r="DU654" s="16"/>
      <c r="DV654" s="16"/>
      <c r="DW654" s="16"/>
      <c r="DX654" s="16"/>
      <c r="DY654" s="16"/>
      <c r="DZ654" s="16"/>
      <c r="EA654" s="16"/>
      <c r="EB654" s="16"/>
      <c r="EC654" s="16"/>
      <c r="ED654" s="16"/>
      <c r="EE654" s="16"/>
      <c r="EF654" s="16"/>
      <c r="EG654" s="16"/>
      <c r="EH654" s="16"/>
      <c r="EI654" s="16"/>
      <c r="EJ654" s="16"/>
      <c r="EK654" s="16"/>
      <c r="EL654" s="16"/>
      <c r="EM654" s="16"/>
      <c r="EN654" s="16"/>
      <c r="EO654" s="16"/>
      <c r="EP654" s="16"/>
      <c r="EQ654" s="16"/>
      <c r="ER654" s="16"/>
      <c r="ES654" s="16"/>
      <c r="ET654" s="16"/>
      <c r="EU654" s="16"/>
      <c r="EV654" s="16"/>
      <c r="EW654" s="16"/>
      <c r="EX654" s="16"/>
      <c r="EY654" s="16"/>
      <c r="EZ654" s="16"/>
      <c r="FA654" s="16"/>
    </row>
    <row r="655" spans="1:157" ht="15.75">
      <c r="A655" s="86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  <c r="DG655" s="16"/>
      <c r="DH655" s="16"/>
      <c r="DI655" s="16"/>
      <c r="DJ655" s="16"/>
      <c r="DK655" s="16"/>
      <c r="DL655" s="16"/>
      <c r="DM655" s="16"/>
      <c r="DN655" s="16"/>
      <c r="DO655" s="16"/>
      <c r="DP655" s="16"/>
      <c r="DQ655" s="16"/>
      <c r="DR655" s="16"/>
      <c r="DS655" s="16"/>
      <c r="DT655" s="16"/>
      <c r="DU655" s="16"/>
      <c r="DV655" s="16"/>
      <c r="DW655" s="16"/>
      <c r="DX655" s="16"/>
      <c r="DY655" s="16"/>
      <c r="DZ655" s="16"/>
      <c r="EA655" s="16"/>
      <c r="EB655" s="16"/>
      <c r="EC655" s="16"/>
      <c r="ED655" s="16"/>
      <c r="EE655" s="16"/>
      <c r="EF655" s="16"/>
      <c r="EG655" s="16"/>
      <c r="EH655" s="16"/>
      <c r="EI655" s="16"/>
      <c r="EJ655" s="16"/>
      <c r="EK655" s="16"/>
      <c r="EL655" s="16"/>
      <c r="EM655" s="16"/>
      <c r="EN655" s="16"/>
      <c r="EO655" s="16"/>
      <c r="EP655" s="16"/>
      <c r="EQ655" s="16"/>
      <c r="ER655" s="16"/>
      <c r="ES655" s="16"/>
      <c r="ET655" s="16"/>
      <c r="EU655" s="16"/>
      <c r="EV655" s="16"/>
      <c r="EW655" s="16"/>
      <c r="EX655" s="16"/>
      <c r="EY655" s="16"/>
      <c r="EZ655" s="16"/>
      <c r="FA655" s="16"/>
    </row>
    <row r="656" spans="1:157" ht="15.75">
      <c r="A656" s="86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  <c r="DG656" s="16"/>
      <c r="DH656" s="16"/>
      <c r="DI656" s="16"/>
      <c r="DJ656" s="16"/>
      <c r="DK656" s="16"/>
      <c r="DL656" s="16"/>
      <c r="DM656" s="16"/>
      <c r="DN656" s="16"/>
      <c r="DO656" s="16"/>
      <c r="DP656" s="16"/>
      <c r="DQ656" s="16"/>
      <c r="DR656" s="16"/>
      <c r="DS656" s="16"/>
      <c r="DT656" s="16"/>
      <c r="DU656" s="16"/>
      <c r="DV656" s="16"/>
      <c r="DW656" s="16"/>
      <c r="DX656" s="16"/>
      <c r="DY656" s="16"/>
      <c r="DZ656" s="16"/>
      <c r="EA656" s="16"/>
      <c r="EB656" s="16"/>
      <c r="EC656" s="16"/>
      <c r="ED656" s="16"/>
      <c r="EE656" s="16"/>
      <c r="EF656" s="16"/>
      <c r="EG656" s="16"/>
      <c r="EH656" s="16"/>
      <c r="EI656" s="16"/>
      <c r="EJ656" s="16"/>
      <c r="EK656" s="16"/>
      <c r="EL656" s="16"/>
      <c r="EM656" s="16"/>
      <c r="EN656" s="16"/>
      <c r="EO656" s="16"/>
      <c r="EP656" s="16"/>
      <c r="EQ656" s="16"/>
      <c r="ER656" s="16"/>
      <c r="ES656" s="16"/>
      <c r="ET656" s="16"/>
      <c r="EU656" s="16"/>
      <c r="EV656" s="16"/>
      <c r="EW656" s="16"/>
      <c r="EX656" s="16"/>
      <c r="EY656" s="16"/>
      <c r="EZ656" s="16"/>
      <c r="FA656" s="16"/>
    </row>
    <row r="657" spans="1:157" ht="15.75">
      <c r="A657" s="86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  <c r="DG657" s="16"/>
      <c r="DH657" s="16"/>
      <c r="DI657" s="16"/>
      <c r="DJ657" s="16"/>
      <c r="DK657" s="16"/>
      <c r="DL657" s="16"/>
      <c r="DM657" s="16"/>
      <c r="DN657" s="16"/>
      <c r="DO657" s="16"/>
      <c r="DP657" s="16"/>
      <c r="DQ657" s="16"/>
      <c r="DR657" s="16"/>
      <c r="DS657" s="16"/>
      <c r="DT657" s="16"/>
      <c r="DU657" s="16"/>
      <c r="DV657" s="16"/>
      <c r="DW657" s="16"/>
      <c r="DX657" s="16"/>
      <c r="DY657" s="16"/>
      <c r="DZ657" s="16"/>
      <c r="EA657" s="16"/>
      <c r="EB657" s="16"/>
      <c r="EC657" s="16"/>
      <c r="ED657" s="16"/>
      <c r="EE657" s="16"/>
      <c r="EF657" s="16"/>
      <c r="EG657" s="16"/>
      <c r="EH657" s="16"/>
      <c r="EI657" s="16"/>
      <c r="EJ657" s="16"/>
      <c r="EK657" s="16"/>
      <c r="EL657" s="16"/>
      <c r="EM657" s="16"/>
      <c r="EN657" s="16"/>
      <c r="EO657" s="16"/>
      <c r="EP657" s="16"/>
      <c r="EQ657" s="16"/>
      <c r="ER657" s="16"/>
      <c r="ES657" s="16"/>
      <c r="ET657" s="16"/>
      <c r="EU657" s="16"/>
      <c r="EV657" s="16"/>
      <c r="EW657" s="16"/>
      <c r="EX657" s="16"/>
      <c r="EY657" s="16"/>
      <c r="EZ657" s="16"/>
      <c r="FA657" s="16"/>
    </row>
    <row r="658" spans="1:157" ht="15.75">
      <c r="A658" s="86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  <c r="DG658" s="16"/>
      <c r="DH658" s="16"/>
      <c r="DI658" s="16"/>
      <c r="DJ658" s="16"/>
      <c r="DK658" s="16"/>
      <c r="DL658" s="16"/>
      <c r="DM658" s="16"/>
      <c r="DN658" s="16"/>
      <c r="DO658" s="16"/>
      <c r="DP658" s="16"/>
      <c r="DQ658" s="16"/>
      <c r="DR658" s="16"/>
      <c r="DS658" s="16"/>
      <c r="DT658" s="16"/>
      <c r="DU658" s="16"/>
      <c r="DV658" s="16"/>
      <c r="DW658" s="16"/>
      <c r="DX658" s="16"/>
      <c r="DY658" s="16"/>
      <c r="DZ658" s="16"/>
      <c r="EA658" s="16"/>
      <c r="EB658" s="16"/>
      <c r="EC658" s="16"/>
      <c r="ED658" s="16"/>
      <c r="EE658" s="16"/>
      <c r="EF658" s="16"/>
      <c r="EG658" s="16"/>
      <c r="EH658" s="16"/>
      <c r="EI658" s="16"/>
      <c r="EJ658" s="16"/>
      <c r="EK658" s="16"/>
      <c r="EL658" s="16"/>
      <c r="EM658" s="16"/>
      <c r="EN658" s="16"/>
      <c r="EO658" s="16"/>
      <c r="EP658" s="16"/>
      <c r="EQ658" s="16"/>
      <c r="ER658" s="16"/>
      <c r="ES658" s="16"/>
      <c r="ET658" s="16"/>
      <c r="EU658" s="16"/>
      <c r="EV658" s="16"/>
      <c r="EW658" s="16"/>
      <c r="EX658" s="16"/>
      <c r="EY658" s="16"/>
      <c r="EZ658" s="16"/>
      <c r="FA658" s="16"/>
    </row>
    <row r="659" spans="1:157" ht="15.75">
      <c r="A659" s="86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  <c r="DG659" s="16"/>
      <c r="DH659" s="16"/>
      <c r="DI659" s="16"/>
      <c r="DJ659" s="16"/>
      <c r="DK659" s="16"/>
      <c r="DL659" s="16"/>
      <c r="DM659" s="16"/>
      <c r="DN659" s="16"/>
      <c r="DO659" s="16"/>
      <c r="DP659" s="16"/>
      <c r="DQ659" s="16"/>
      <c r="DR659" s="16"/>
      <c r="DS659" s="16"/>
      <c r="DT659" s="16"/>
      <c r="DU659" s="16"/>
      <c r="DV659" s="16"/>
      <c r="DW659" s="16"/>
      <c r="DX659" s="16"/>
      <c r="DY659" s="16"/>
      <c r="DZ659" s="16"/>
      <c r="EA659" s="16"/>
      <c r="EB659" s="16"/>
      <c r="EC659" s="16"/>
      <c r="ED659" s="16"/>
      <c r="EE659" s="16"/>
      <c r="EF659" s="16"/>
      <c r="EG659" s="16"/>
      <c r="EH659" s="16"/>
      <c r="EI659" s="16"/>
      <c r="EJ659" s="16"/>
      <c r="EK659" s="16"/>
      <c r="EL659" s="16"/>
      <c r="EM659" s="16"/>
      <c r="EN659" s="16"/>
      <c r="EO659" s="16"/>
      <c r="EP659" s="16"/>
      <c r="EQ659" s="16"/>
      <c r="ER659" s="16"/>
      <c r="ES659" s="16"/>
      <c r="ET659" s="16"/>
      <c r="EU659" s="16"/>
      <c r="EV659" s="16"/>
      <c r="EW659" s="16"/>
      <c r="EX659" s="16"/>
      <c r="EY659" s="16"/>
      <c r="EZ659" s="16"/>
      <c r="FA659" s="16"/>
    </row>
    <row r="660" spans="1:157" ht="15.75">
      <c r="A660" s="86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  <c r="DG660" s="16"/>
      <c r="DH660" s="16"/>
      <c r="DI660" s="16"/>
      <c r="DJ660" s="16"/>
      <c r="DK660" s="16"/>
      <c r="DL660" s="16"/>
      <c r="DM660" s="16"/>
      <c r="DN660" s="16"/>
      <c r="DO660" s="16"/>
      <c r="DP660" s="16"/>
      <c r="DQ660" s="16"/>
      <c r="DR660" s="16"/>
      <c r="DS660" s="16"/>
      <c r="DT660" s="16"/>
      <c r="DU660" s="16"/>
      <c r="DV660" s="16"/>
      <c r="DW660" s="16"/>
      <c r="DX660" s="16"/>
      <c r="DY660" s="16"/>
      <c r="DZ660" s="16"/>
      <c r="EA660" s="16"/>
      <c r="EB660" s="16"/>
      <c r="EC660" s="16"/>
      <c r="ED660" s="16"/>
      <c r="EE660" s="16"/>
      <c r="EF660" s="16"/>
      <c r="EG660" s="16"/>
      <c r="EH660" s="16"/>
      <c r="EI660" s="16"/>
      <c r="EJ660" s="16"/>
      <c r="EK660" s="16"/>
      <c r="EL660" s="16"/>
      <c r="EM660" s="16"/>
      <c r="EN660" s="16"/>
      <c r="EO660" s="16"/>
      <c r="EP660" s="16"/>
      <c r="EQ660" s="16"/>
      <c r="ER660" s="16"/>
      <c r="ES660" s="16"/>
      <c r="ET660" s="16"/>
      <c r="EU660" s="16"/>
      <c r="EV660" s="16"/>
      <c r="EW660" s="16"/>
      <c r="EX660" s="16"/>
      <c r="EY660" s="16"/>
      <c r="EZ660" s="16"/>
      <c r="FA660" s="16"/>
    </row>
    <row r="661" spans="1:157" ht="15.75">
      <c r="A661" s="86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  <c r="DG661" s="16"/>
      <c r="DH661" s="16"/>
      <c r="DI661" s="16"/>
      <c r="DJ661" s="16"/>
      <c r="DK661" s="16"/>
      <c r="DL661" s="16"/>
      <c r="DM661" s="16"/>
      <c r="DN661" s="16"/>
      <c r="DO661" s="16"/>
      <c r="DP661" s="16"/>
      <c r="DQ661" s="16"/>
      <c r="DR661" s="16"/>
      <c r="DS661" s="16"/>
      <c r="DT661" s="16"/>
      <c r="DU661" s="16"/>
      <c r="DV661" s="16"/>
      <c r="DW661" s="16"/>
      <c r="DX661" s="16"/>
      <c r="DY661" s="16"/>
      <c r="DZ661" s="16"/>
      <c r="EA661" s="16"/>
      <c r="EB661" s="16"/>
      <c r="EC661" s="16"/>
      <c r="ED661" s="16"/>
      <c r="EE661" s="16"/>
      <c r="EF661" s="16"/>
      <c r="EG661" s="16"/>
      <c r="EH661" s="16"/>
      <c r="EI661" s="16"/>
      <c r="EJ661" s="16"/>
      <c r="EK661" s="16"/>
      <c r="EL661" s="16"/>
      <c r="EM661" s="16"/>
      <c r="EN661" s="16"/>
      <c r="EO661" s="16"/>
      <c r="EP661" s="16"/>
      <c r="EQ661" s="16"/>
      <c r="ER661" s="16"/>
      <c r="ES661" s="16"/>
      <c r="ET661" s="16"/>
      <c r="EU661" s="16"/>
      <c r="EV661" s="16"/>
      <c r="EW661" s="16"/>
      <c r="EX661" s="16"/>
      <c r="EY661" s="16"/>
      <c r="EZ661" s="16"/>
      <c r="FA661" s="16"/>
    </row>
    <row r="662" spans="1:157" ht="15.75">
      <c r="A662" s="86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  <c r="DG662" s="16"/>
      <c r="DH662" s="16"/>
      <c r="DI662" s="16"/>
      <c r="DJ662" s="16"/>
      <c r="DK662" s="16"/>
      <c r="DL662" s="16"/>
      <c r="DM662" s="16"/>
      <c r="DN662" s="16"/>
      <c r="DO662" s="16"/>
      <c r="DP662" s="16"/>
      <c r="DQ662" s="16"/>
      <c r="DR662" s="16"/>
      <c r="DS662" s="16"/>
      <c r="DT662" s="16"/>
      <c r="DU662" s="16"/>
      <c r="DV662" s="16"/>
      <c r="DW662" s="16"/>
      <c r="DX662" s="16"/>
      <c r="DY662" s="16"/>
      <c r="DZ662" s="16"/>
      <c r="EA662" s="16"/>
      <c r="EB662" s="16"/>
      <c r="EC662" s="16"/>
      <c r="ED662" s="16"/>
      <c r="EE662" s="16"/>
      <c r="EF662" s="16"/>
      <c r="EG662" s="16"/>
      <c r="EH662" s="16"/>
      <c r="EI662" s="16"/>
      <c r="EJ662" s="16"/>
      <c r="EK662" s="16"/>
      <c r="EL662" s="16"/>
      <c r="EM662" s="16"/>
      <c r="EN662" s="16"/>
      <c r="EO662" s="16"/>
      <c r="EP662" s="16"/>
      <c r="EQ662" s="16"/>
      <c r="ER662" s="16"/>
      <c r="ES662" s="16"/>
      <c r="ET662" s="16"/>
      <c r="EU662" s="16"/>
      <c r="EV662" s="16"/>
      <c r="EW662" s="16"/>
      <c r="EX662" s="16"/>
      <c r="EY662" s="16"/>
      <c r="EZ662" s="16"/>
      <c r="FA662" s="16"/>
    </row>
    <row r="663" spans="1:157" ht="15.75">
      <c r="A663" s="86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  <c r="DG663" s="16"/>
      <c r="DH663" s="16"/>
      <c r="DI663" s="16"/>
      <c r="DJ663" s="16"/>
      <c r="DK663" s="16"/>
      <c r="DL663" s="16"/>
      <c r="DM663" s="16"/>
      <c r="DN663" s="16"/>
      <c r="DO663" s="16"/>
      <c r="DP663" s="16"/>
      <c r="DQ663" s="16"/>
      <c r="DR663" s="16"/>
      <c r="DS663" s="16"/>
      <c r="DT663" s="16"/>
      <c r="DU663" s="16"/>
      <c r="DV663" s="16"/>
      <c r="DW663" s="16"/>
      <c r="DX663" s="16"/>
      <c r="DY663" s="16"/>
      <c r="DZ663" s="16"/>
      <c r="EA663" s="16"/>
      <c r="EB663" s="16"/>
      <c r="EC663" s="16"/>
      <c r="ED663" s="16"/>
      <c r="EE663" s="16"/>
      <c r="EF663" s="16"/>
      <c r="EG663" s="16"/>
      <c r="EH663" s="16"/>
      <c r="EI663" s="16"/>
      <c r="EJ663" s="16"/>
      <c r="EK663" s="16"/>
      <c r="EL663" s="16"/>
      <c r="EM663" s="16"/>
      <c r="EN663" s="16"/>
      <c r="EO663" s="16"/>
      <c r="EP663" s="16"/>
      <c r="EQ663" s="16"/>
      <c r="ER663" s="16"/>
      <c r="ES663" s="16"/>
      <c r="ET663" s="16"/>
      <c r="EU663" s="16"/>
      <c r="EV663" s="16"/>
      <c r="EW663" s="16"/>
      <c r="EX663" s="16"/>
      <c r="EY663" s="16"/>
      <c r="EZ663" s="16"/>
      <c r="FA663" s="16"/>
    </row>
    <row r="664" spans="1:157" ht="15.75">
      <c r="A664" s="86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  <c r="DG664" s="16"/>
      <c r="DH664" s="16"/>
      <c r="DI664" s="16"/>
      <c r="DJ664" s="16"/>
      <c r="DK664" s="16"/>
      <c r="DL664" s="16"/>
      <c r="DM664" s="16"/>
      <c r="DN664" s="16"/>
      <c r="DO664" s="16"/>
      <c r="DP664" s="16"/>
      <c r="DQ664" s="16"/>
      <c r="DR664" s="16"/>
      <c r="DS664" s="16"/>
      <c r="DT664" s="16"/>
      <c r="DU664" s="16"/>
      <c r="DV664" s="16"/>
      <c r="DW664" s="16"/>
      <c r="DX664" s="16"/>
      <c r="DY664" s="16"/>
      <c r="DZ664" s="16"/>
      <c r="EA664" s="16"/>
      <c r="EB664" s="16"/>
      <c r="EC664" s="16"/>
      <c r="ED664" s="16"/>
      <c r="EE664" s="16"/>
      <c r="EF664" s="16"/>
      <c r="EG664" s="16"/>
      <c r="EH664" s="16"/>
      <c r="EI664" s="16"/>
      <c r="EJ664" s="16"/>
      <c r="EK664" s="16"/>
      <c r="EL664" s="16"/>
      <c r="EM664" s="16"/>
      <c r="EN664" s="16"/>
      <c r="EO664" s="16"/>
      <c r="EP664" s="16"/>
      <c r="EQ664" s="16"/>
      <c r="ER664" s="16"/>
      <c r="ES664" s="16"/>
      <c r="ET664" s="16"/>
      <c r="EU664" s="16"/>
      <c r="EV664" s="16"/>
      <c r="EW664" s="16"/>
      <c r="EX664" s="16"/>
      <c r="EY664" s="16"/>
      <c r="EZ664" s="16"/>
      <c r="FA664" s="16"/>
    </row>
    <row r="665" spans="1:157" ht="15.75">
      <c r="A665" s="86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  <c r="DG665" s="16"/>
      <c r="DH665" s="16"/>
      <c r="DI665" s="16"/>
      <c r="DJ665" s="16"/>
      <c r="DK665" s="16"/>
      <c r="DL665" s="16"/>
      <c r="DM665" s="16"/>
      <c r="DN665" s="16"/>
      <c r="DO665" s="16"/>
      <c r="DP665" s="16"/>
      <c r="DQ665" s="16"/>
      <c r="DR665" s="16"/>
      <c r="DS665" s="16"/>
      <c r="DT665" s="16"/>
      <c r="DU665" s="16"/>
      <c r="DV665" s="16"/>
      <c r="DW665" s="16"/>
      <c r="DX665" s="16"/>
      <c r="DY665" s="16"/>
      <c r="DZ665" s="16"/>
      <c r="EA665" s="16"/>
      <c r="EB665" s="16"/>
      <c r="EC665" s="16"/>
      <c r="ED665" s="16"/>
      <c r="EE665" s="16"/>
      <c r="EF665" s="16"/>
      <c r="EG665" s="16"/>
      <c r="EH665" s="16"/>
      <c r="EI665" s="16"/>
      <c r="EJ665" s="16"/>
      <c r="EK665" s="16"/>
      <c r="EL665" s="16"/>
      <c r="EM665" s="16"/>
      <c r="EN665" s="16"/>
      <c r="EO665" s="16"/>
      <c r="EP665" s="16"/>
      <c r="EQ665" s="16"/>
      <c r="ER665" s="16"/>
      <c r="ES665" s="16"/>
      <c r="ET665" s="16"/>
      <c r="EU665" s="16"/>
      <c r="EV665" s="16"/>
      <c r="EW665" s="16"/>
      <c r="EX665" s="16"/>
      <c r="EY665" s="16"/>
      <c r="EZ665" s="16"/>
      <c r="FA665" s="16"/>
    </row>
    <row r="666" spans="1:157" ht="15.75">
      <c r="A666" s="86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  <c r="DG666" s="16"/>
      <c r="DH666" s="16"/>
      <c r="DI666" s="16"/>
      <c r="DJ666" s="16"/>
      <c r="DK666" s="16"/>
      <c r="DL666" s="16"/>
      <c r="DM666" s="16"/>
      <c r="DN666" s="16"/>
      <c r="DO666" s="16"/>
      <c r="DP666" s="16"/>
      <c r="DQ666" s="16"/>
      <c r="DR666" s="16"/>
      <c r="DS666" s="16"/>
      <c r="DT666" s="16"/>
      <c r="DU666" s="16"/>
      <c r="DV666" s="16"/>
      <c r="DW666" s="16"/>
      <c r="DX666" s="16"/>
      <c r="DY666" s="16"/>
      <c r="DZ666" s="16"/>
      <c r="EA666" s="16"/>
      <c r="EB666" s="16"/>
      <c r="EC666" s="16"/>
      <c r="ED666" s="16"/>
      <c r="EE666" s="16"/>
      <c r="EF666" s="16"/>
      <c r="EG666" s="16"/>
      <c r="EH666" s="16"/>
      <c r="EI666" s="16"/>
      <c r="EJ666" s="16"/>
      <c r="EK666" s="16"/>
      <c r="EL666" s="16"/>
      <c r="EM666" s="16"/>
      <c r="EN666" s="16"/>
      <c r="EO666" s="16"/>
      <c r="EP666" s="16"/>
      <c r="EQ666" s="16"/>
      <c r="ER666" s="16"/>
      <c r="ES666" s="16"/>
      <c r="ET666" s="16"/>
      <c r="EU666" s="16"/>
      <c r="EV666" s="16"/>
      <c r="EW666" s="16"/>
      <c r="EX666" s="16"/>
      <c r="EY666" s="16"/>
      <c r="EZ666" s="16"/>
      <c r="FA666" s="16"/>
    </row>
    <row r="667" spans="1:157" ht="15.75">
      <c r="A667" s="86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  <c r="DG667" s="16"/>
      <c r="DH667" s="16"/>
      <c r="DI667" s="16"/>
      <c r="DJ667" s="16"/>
      <c r="DK667" s="16"/>
      <c r="DL667" s="16"/>
      <c r="DM667" s="16"/>
      <c r="DN667" s="16"/>
      <c r="DO667" s="16"/>
      <c r="DP667" s="16"/>
      <c r="DQ667" s="16"/>
      <c r="DR667" s="16"/>
      <c r="DS667" s="16"/>
      <c r="DT667" s="16"/>
      <c r="DU667" s="16"/>
      <c r="DV667" s="16"/>
      <c r="DW667" s="16"/>
      <c r="DX667" s="16"/>
      <c r="DY667" s="16"/>
      <c r="DZ667" s="16"/>
      <c r="EA667" s="16"/>
      <c r="EB667" s="16"/>
      <c r="EC667" s="16"/>
      <c r="ED667" s="16"/>
      <c r="EE667" s="16"/>
      <c r="EF667" s="16"/>
      <c r="EG667" s="16"/>
      <c r="EH667" s="16"/>
      <c r="EI667" s="16"/>
      <c r="EJ667" s="16"/>
      <c r="EK667" s="16"/>
      <c r="EL667" s="16"/>
      <c r="EM667" s="16"/>
      <c r="EN667" s="16"/>
      <c r="EO667" s="16"/>
      <c r="EP667" s="16"/>
      <c r="EQ667" s="16"/>
      <c r="ER667" s="16"/>
      <c r="ES667" s="16"/>
      <c r="ET667" s="16"/>
      <c r="EU667" s="16"/>
      <c r="EV667" s="16"/>
      <c r="EW667" s="16"/>
      <c r="EX667" s="16"/>
      <c r="EY667" s="16"/>
      <c r="EZ667" s="16"/>
      <c r="FA667" s="16"/>
    </row>
    <row r="668" spans="1:157" ht="15.75">
      <c r="A668" s="86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  <c r="DF668" s="16"/>
      <c r="DG668" s="16"/>
      <c r="DH668" s="16"/>
      <c r="DI668" s="16"/>
      <c r="DJ668" s="16"/>
      <c r="DK668" s="16"/>
      <c r="DL668" s="16"/>
      <c r="DM668" s="16"/>
      <c r="DN668" s="16"/>
      <c r="DO668" s="16"/>
      <c r="DP668" s="16"/>
      <c r="DQ668" s="16"/>
      <c r="DR668" s="16"/>
      <c r="DS668" s="16"/>
      <c r="DT668" s="16"/>
      <c r="DU668" s="16"/>
      <c r="DV668" s="16"/>
      <c r="DW668" s="16"/>
      <c r="DX668" s="16"/>
      <c r="DY668" s="16"/>
      <c r="DZ668" s="16"/>
      <c r="EA668" s="16"/>
      <c r="EB668" s="16"/>
      <c r="EC668" s="16"/>
      <c r="ED668" s="16"/>
      <c r="EE668" s="16"/>
      <c r="EF668" s="16"/>
      <c r="EG668" s="16"/>
      <c r="EH668" s="16"/>
      <c r="EI668" s="16"/>
      <c r="EJ668" s="16"/>
      <c r="EK668" s="16"/>
      <c r="EL668" s="16"/>
      <c r="EM668" s="16"/>
      <c r="EN668" s="16"/>
      <c r="EO668" s="16"/>
      <c r="EP668" s="16"/>
      <c r="EQ668" s="16"/>
      <c r="ER668" s="16"/>
      <c r="ES668" s="16"/>
      <c r="ET668" s="16"/>
      <c r="EU668" s="16"/>
      <c r="EV668" s="16"/>
      <c r="EW668" s="16"/>
      <c r="EX668" s="16"/>
      <c r="EY668" s="16"/>
      <c r="EZ668" s="16"/>
      <c r="FA668" s="16"/>
    </row>
    <row r="669" spans="1:157" ht="15.75">
      <c r="A669" s="86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  <c r="DG669" s="16"/>
      <c r="DH669" s="16"/>
      <c r="DI669" s="16"/>
      <c r="DJ669" s="16"/>
      <c r="DK669" s="16"/>
      <c r="DL669" s="16"/>
      <c r="DM669" s="16"/>
      <c r="DN669" s="16"/>
      <c r="DO669" s="16"/>
      <c r="DP669" s="16"/>
      <c r="DQ669" s="16"/>
      <c r="DR669" s="16"/>
      <c r="DS669" s="16"/>
      <c r="DT669" s="16"/>
      <c r="DU669" s="16"/>
      <c r="DV669" s="16"/>
      <c r="DW669" s="16"/>
      <c r="DX669" s="16"/>
      <c r="DY669" s="16"/>
      <c r="DZ669" s="16"/>
      <c r="EA669" s="16"/>
      <c r="EB669" s="16"/>
      <c r="EC669" s="16"/>
      <c r="ED669" s="16"/>
      <c r="EE669" s="16"/>
      <c r="EF669" s="16"/>
      <c r="EG669" s="16"/>
      <c r="EH669" s="16"/>
      <c r="EI669" s="16"/>
      <c r="EJ669" s="16"/>
      <c r="EK669" s="16"/>
      <c r="EL669" s="16"/>
      <c r="EM669" s="16"/>
      <c r="EN669" s="16"/>
      <c r="EO669" s="16"/>
      <c r="EP669" s="16"/>
      <c r="EQ669" s="16"/>
      <c r="ER669" s="16"/>
      <c r="ES669" s="16"/>
      <c r="ET669" s="16"/>
      <c r="EU669" s="16"/>
      <c r="EV669" s="16"/>
      <c r="EW669" s="16"/>
      <c r="EX669" s="16"/>
      <c r="EY669" s="16"/>
      <c r="EZ669" s="16"/>
      <c r="FA669" s="16"/>
    </row>
    <row r="670" spans="1:157" ht="15.75">
      <c r="A670" s="86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  <c r="DF670" s="16"/>
      <c r="DG670" s="16"/>
      <c r="DH670" s="16"/>
      <c r="DI670" s="16"/>
      <c r="DJ670" s="16"/>
      <c r="DK670" s="16"/>
      <c r="DL670" s="16"/>
      <c r="DM670" s="16"/>
      <c r="DN670" s="16"/>
      <c r="DO670" s="16"/>
      <c r="DP670" s="16"/>
      <c r="DQ670" s="16"/>
      <c r="DR670" s="16"/>
      <c r="DS670" s="16"/>
      <c r="DT670" s="16"/>
      <c r="DU670" s="16"/>
      <c r="DV670" s="16"/>
      <c r="DW670" s="16"/>
      <c r="DX670" s="16"/>
      <c r="DY670" s="16"/>
      <c r="DZ670" s="16"/>
      <c r="EA670" s="16"/>
      <c r="EB670" s="16"/>
      <c r="EC670" s="16"/>
      <c r="ED670" s="16"/>
      <c r="EE670" s="16"/>
      <c r="EF670" s="16"/>
      <c r="EG670" s="16"/>
      <c r="EH670" s="16"/>
      <c r="EI670" s="16"/>
      <c r="EJ670" s="16"/>
      <c r="EK670" s="16"/>
      <c r="EL670" s="16"/>
      <c r="EM670" s="16"/>
      <c r="EN670" s="16"/>
      <c r="EO670" s="16"/>
      <c r="EP670" s="16"/>
      <c r="EQ670" s="16"/>
      <c r="ER670" s="16"/>
      <c r="ES670" s="16"/>
      <c r="ET670" s="16"/>
      <c r="EU670" s="16"/>
      <c r="EV670" s="16"/>
      <c r="EW670" s="16"/>
      <c r="EX670" s="16"/>
      <c r="EY670" s="16"/>
      <c r="EZ670" s="16"/>
      <c r="FA670" s="16"/>
    </row>
    <row r="671" spans="1:157" ht="15.75">
      <c r="A671" s="86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  <c r="DF671" s="16"/>
      <c r="DG671" s="16"/>
      <c r="DH671" s="16"/>
      <c r="DI671" s="16"/>
      <c r="DJ671" s="16"/>
      <c r="DK671" s="16"/>
      <c r="DL671" s="16"/>
      <c r="DM671" s="16"/>
      <c r="DN671" s="16"/>
      <c r="DO671" s="16"/>
      <c r="DP671" s="16"/>
      <c r="DQ671" s="16"/>
      <c r="DR671" s="16"/>
      <c r="DS671" s="16"/>
      <c r="DT671" s="16"/>
      <c r="DU671" s="16"/>
      <c r="DV671" s="16"/>
      <c r="DW671" s="16"/>
      <c r="DX671" s="16"/>
      <c r="DY671" s="16"/>
      <c r="DZ671" s="16"/>
      <c r="EA671" s="16"/>
      <c r="EB671" s="16"/>
      <c r="EC671" s="16"/>
      <c r="ED671" s="16"/>
      <c r="EE671" s="16"/>
      <c r="EF671" s="16"/>
      <c r="EG671" s="16"/>
      <c r="EH671" s="16"/>
      <c r="EI671" s="16"/>
      <c r="EJ671" s="16"/>
      <c r="EK671" s="16"/>
      <c r="EL671" s="16"/>
      <c r="EM671" s="16"/>
      <c r="EN671" s="16"/>
      <c r="EO671" s="16"/>
      <c r="EP671" s="16"/>
      <c r="EQ671" s="16"/>
      <c r="ER671" s="16"/>
      <c r="ES671" s="16"/>
      <c r="ET671" s="16"/>
      <c r="EU671" s="16"/>
      <c r="EV671" s="16"/>
      <c r="EW671" s="16"/>
      <c r="EX671" s="16"/>
      <c r="EY671" s="16"/>
      <c r="EZ671" s="16"/>
      <c r="FA671" s="16"/>
    </row>
    <row r="672" spans="1:157" ht="15.75">
      <c r="A672" s="86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  <c r="DG672" s="16"/>
      <c r="DH672" s="16"/>
      <c r="DI672" s="16"/>
      <c r="DJ672" s="16"/>
      <c r="DK672" s="16"/>
      <c r="DL672" s="16"/>
      <c r="DM672" s="16"/>
      <c r="DN672" s="16"/>
      <c r="DO672" s="16"/>
      <c r="DP672" s="16"/>
      <c r="DQ672" s="16"/>
      <c r="DR672" s="16"/>
      <c r="DS672" s="16"/>
      <c r="DT672" s="16"/>
      <c r="DU672" s="16"/>
      <c r="DV672" s="16"/>
      <c r="DW672" s="16"/>
      <c r="DX672" s="16"/>
      <c r="DY672" s="16"/>
      <c r="DZ672" s="16"/>
      <c r="EA672" s="16"/>
      <c r="EB672" s="16"/>
      <c r="EC672" s="16"/>
      <c r="ED672" s="16"/>
      <c r="EE672" s="16"/>
      <c r="EF672" s="16"/>
      <c r="EG672" s="16"/>
      <c r="EH672" s="16"/>
      <c r="EI672" s="16"/>
      <c r="EJ672" s="16"/>
      <c r="EK672" s="16"/>
      <c r="EL672" s="16"/>
      <c r="EM672" s="16"/>
      <c r="EN672" s="16"/>
      <c r="EO672" s="16"/>
      <c r="EP672" s="16"/>
      <c r="EQ672" s="16"/>
      <c r="ER672" s="16"/>
      <c r="ES672" s="16"/>
      <c r="ET672" s="16"/>
      <c r="EU672" s="16"/>
      <c r="EV672" s="16"/>
      <c r="EW672" s="16"/>
      <c r="EX672" s="16"/>
      <c r="EY672" s="16"/>
      <c r="EZ672" s="16"/>
      <c r="FA672" s="16"/>
    </row>
    <row r="673" spans="1:157" ht="15.75">
      <c r="A673" s="86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  <c r="DG673" s="16"/>
      <c r="DH673" s="16"/>
      <c r="DI673" s="16"/>
      <c r="DJ673" s="16"/>
      <c r="DK673" s="16"/>
      <c r="DL673" s="16"/>
      <c r="DM673" s="16"/>
      <c r="DN673" s="16"/>
      <c r="DO673" s="16"/>
      <c r="DP673" s="16"/>
      <c r="DQ673" s="16"/>
      <c r="DR673" s="16"/>
      <c r="DS673" s="16"/>
      <c r="DT673" s="16"/>
      <c r="DU673" s="16"/>
      <c r="DV673" s="16"/>
      <c r="DW673" s="16"/>
      <c r="DX673" s="16"/>
      <c r="DY673" s="16"/>
      <c r="DZ673" s="16"/>
      <c r="EA673" s="16"/>
      <c r="EB673" s="16"/>
      <c r="EC673" s="16"/>
      <c r="ED673" s="16"/>
      <c r="EE673" s="16"/>
      <c r="EF673" s="16"/>
      <c r="EG673" s="16"/>
      <c r="EH673" s="16"/>
      <c r="EI673" s="16"/>
      <c r="EJ673" s="16"/>
      <c r="EK673" s="16"/>
      <c r="EL673" s="16"/>
      <c r="EM673" s="16"/>
      <c r="EN673" s="16"/>
      <c r="EO673" s="16"/>
      <c r="EP673" s="16"/>
      <c r="EQ673" s="16"/>
      <c r="ER673" s="16"/>
      <c r="ES673" s="16"/>
      <c r="ET673" s="16"/>
      <c r="EU673" s="16"/>
      <c r="EV673" s="16"/>
      <c r="EW673" s="16"/>
      <c r="EX673" s="16"/>
      <c r="EY673" s="16"/>
      <c r="EZ673" s="16"/>
      <c r="FA673" s="16"/>
    </row>
    <row r="674" spans="1:157" ht="15.75">
      <c r="A674" s="86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  <c r="DG674" s="16"/>
      <c r="DH674" s="16"/>
      <c r="DI674" s="16"/>
      <c r="DJ674" s="16"/>
      <c r="DK674" s="16"/>
      <c r="DL674" s="16"/>
      <c r="DM674" s="16"/>
      <c r="DN674" s="16"/>
      <c r="DO674" s="16"/>
      <c r="DP674" s="16"/>
      <c r="DQ674" s="16"/>
      <c r="DR674" s="16"/>
      <c r="DS674" s="16"/>
      <c r="DT674" s="16"/>
      <c r="DU674" s="16"/>
      <c r="DV674" s="16"/>
      <c r="DW674" s="16"/>
      <c r="DX674" s="16"/>
      <c r="DY674" s="16"/>
      <c r="DZ674" s="16"/>
      <c r="EA674" s="16"/>
      <c r="EB674" s="16"/>
      <c r="EC674" s="16"/>
      <c r="ED674" s="16"/>
      <c r="EE674" s="16"/>
      <c r="EF674" s="16"/>
      <c r="EG674" s="16"/>
      <c r="EH674" s="16"/>
      <c r="EI674" s="16"/>
      <c r="EJ674" s="16"/>
      <c r="EK674" s="16"/>
      <c r="EL674" s="16"/>
      <c r="EM674" s="16"/>
      <c r="EN674" s="16"/>
      <c r="EO674" s="16"/>
      <c r="EP674" s="16"/>
      <c r="EQ674" s="16"/>
      <c r="ER674" s="16"/>
      <c r="ES674" s="16"/>
      <c r="ET674" s="16"/>
      <c r="EU674" s="16"/>
      <c r="EV674" s="16"/>
      <c r="EW674" s="16"/>
      <c r="EX674" s="16"/>
      <c r="EY674" s="16"/>
      <c r="EZ674" s="16"/>
      <c r="FA674" s="16"/>
    </row>
    <row r="675" spans="1:157" ht="15.75">
      <c r="A675" s="86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  <c r="DE675" s="16"/>
      <c r="DF675" s="16"/>
      <c r="DG675" s="16"/>
      <c r="DH675" s="16"/>
      <c r="DI675" s="16"/>
      <c r="DJ675" s="16"/>
      <c r="DK675" s="16"/>
      <c r="DL675" s="16"/>
      <c r="DM675" s="16"/>
      <c r="DN675" s="16"/>
      <c r="DO675" s="16"/>
      <c r="DP675" s="16"/>
      <c r="DQ675" s="16"/>
      <c r="DR675" s="16"/>
      <c r="DS675" s="16"/>
      <c r="DT675" s="16"/>
      <c r="DU675" s="16"/>
      <c r="DV675" s="16"/>
      <c r="DW675" s="16"/>
      <c r="DX675" s="16"/>
      <c r="DY675" s="16"/>
      <c r="DZ675" s="16"/>
      <c r="EA675" s="16"/>
      <c r="EB675" s="16"/>
      <c r="EC675" s="16"/>
      <c r="ED675" s="16"/>
      <c r="EE675" s="16"/>
      <c r="EF675" s="16"/>
      <c r="EG675" s="16"/>
      <c r="EH675" s="16"/>
      <c r="EI675" s="16"/>
      <c r="EJ675" s="16"/>
      <c r="EK675" s="16"/>
      <c r="EL675" s="16"/>
      <c r="EM675" s="16"/>
      <c r="EN675" s="16"/>
      <c r="EO675" s="16"/>
      <c r="EP675" s="16"/>
      <c r="EQ675" s="16"/>
      <c r="ER675" s="16"/>
      <c r="ES675" s="16"/>
      <c r="ET675" s="16"/>
      <c r="EU675" s="16"/>
      <c r="EV675" s="16"/>
      <c r="EW675" s="16"/>
      <c r="EX675" s="16"/>
      <c r="EY675" s="16"/>
      <c r="EZ675" s="16"/>
      <c r="FA675" s="16"/>
    </row>
    <row r="676" spans="1:157" ht="15.75">
      <c r="A676" s="86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  <c r="DG676" s="16"/>
      <c r="DH676" s="16"/>
      <c r="DI676" s="16"/>
      <c r="DJ676" s="16"/>
      <c r="DK676" s="16"/>
      <c r="DL676" s="16"/>
      <c r="DM676" s="16"/>
      <c r="DN676" s="16"/>
      <c r="DO676" s="16"/>
      <c r="DP676" s="16"/>
      <c r="DQ676" s="16"/>
      <c r="DR676" s="16"/>
      <c r="DS676" s="16"/>
      <c r="DT676" s="16"/>
      <c r="DU676" s="16"/>
      <c r="DV676" s="16"/>
      <c r="DW676" s="16"/>
      <c r="DX676" s="16"/>
      <c r="DY676" s="16"/>
      <c r="DZ676" s="16"/>
      <c r="EA676" s="16"/>
      <c r="EB676" s="16"/>
      <c r="EC676" s="16"/>
      <c r="ED676" s="16"/>
      <c r="EE676" s="16"/>
      <c r="EF676" s="16"/>
      <c r="EG676" s="16"/>
      <c r="EH676" s="16"/>
      <c r="EI676" s="16"/>
      <c r="EJ676" s="16"/>
      <c r="EK676" s="16"/>
      <c r="EL676" s="16"/>
      <c r="EM676" s="16"/>
      <c r="EN676" s="16"/>
      <c r="EO676" s="16"/>
      <c r="EP676" s="16"/>
      <c r="EQ676" s="16"/>
      <c r="ER676" s="16"/>
      <c r="ES676" s="16"/>
      <c r="ET676" s="16"/>
      <c r="EU676" s="16"/>
      <c r="EV676" s="16"/>
      <c r="EW676" s="16"/>
      <c r="EX676" s="16"/>
      <c r="EY676" s="16"/>
      <c r="EZ676" s="16"/>
      <c r="FA676" s="16"/>
    </row>
    <row r="677" spans="1:157" ht="15.75">
      <c r="A677" s="86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  <c r="DE677" s="16"/>
      <c r="DF677" s="16"/>
      <c r="DG677" s="16"/>
      <c r="DH677" s="16"/>
      <c r="DI677" s="16"/>
      <c r="DJ677" s="16"/>
      <c r="DK677" s="16"/>
      <c r="DL677" s="16"/>
      <c r="DM677" s="16"/>
      <c r="DN677" s="16"/>
      <c r="DO677" s="16"/>
      <c r="DP677" s="16"/>
      <c r="DQ677" s="16"/>
      <c r="DR677" s="16"/>
      <c r="DS677" s="16"/>
      <c r="DT677" s="16"/>
      <c r="DU677" s="16"/>
      <c r="DV677" s="16"/>
      <c r="DW677" s="16"/>
      <c r="DX677" s="16"/>
      <c r="DY677" s="16"/>
      <c r="DZ677" s="16"/>
      <c r="EA677" s="16"/>
      <c r="EB677" s="16"/>
      <c r="EC677" s="16"/>
      <c r="ED677" s="16"/>
      <c r="EE677" s="16"/>
      <c r="EF677" s="16"/>
      <c r="EG677" s="16"/>
      <c r="EH677" s="16"/>
      <c r="EI677" s="16"/>
      <c r="EJ677" s="16"/>
      <c r="EK677" s="16"/>
      <c r="EL677" s="16"/>
      <c r="EM677" s="16"/>
      <c r="EN677" s="16"/>
      <c r="EO677" s="16"/>
      <c r="EP677" s="16"/>
      <c r="EQ677" s="16"/>
      <c r="ER677" s="16"/>
      <c r="ES677" s="16"/>
      <c r="ET677" s="16"/>
      <c r="EU677" s="16"/>
      <c r="EV677" s="16"/>
      <c r="EW677" s="16"/>
      <c r="EX677" s="16"/>
      <c r="EY677" s="16"/>
      <c r="EZ677" s="16"/>
      <c r="FA677" s="16"/>
    </row>
    <row r="678" spans="1:157" ht="15.75">
      <c r="A678" s="86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  <c r="DF678" s="16"/>
      <c r="DG678" s="16"/>
      <c r="DH678" s="16"/>
      <c r="DI678" s="16"/>
      <c r="DJ678" s="16"/>
      <c r="DK678" s="16"/>
      <c r="DL678" s="16"/>
      <c r="DM678" s="16"/>
      <c r="DN678" s="16"/>
      <c r="DO678" s="16"/>
      <c r="DP678" s="16"/>
      <c r="DQ678" s="16"/>
      <c r="DR678" s="16"/>
      <c r="DS678" s="16"/>
      <c r="DT678" s="16"/>
      <c r="DU678" s="16"/>
      <c r="DV678" s="16"/>
      <c r="DW678" s="16"/>
      <c r="DX678" s="16"/>
      <c r="DY678" s="16"/>
      <c r="DZ678" s="16"/>
      <c r="EA678" s="16"/>
      <c r="EB678" s="16"/>
      <c r="EC678" s="16"/>
      <c r="ED678" s="16"/>
      <c r="EE678" s="16"/>
      <c r="EF678" s="16"/>
      <c r="EG678" s="16"/>
      <c r="EH678" s="16"/>
      <c r="EI678" s="16"/>
      <c r="EJ678" s="16"/>
      <c r="EK678" s="16"/>
      <c r="EL678" s="16"/>
      <c r="EM678" s="16"/>
      <c r="EN678" s="16"/>
      <c r="EO678" s="16"/>
      <c r="EP678" s="16"/>
      <c r="EQ678" s="16"/>
      <c r="ER678" s="16"/>
      <c r="ES678" s="16"/>
      <c r="ET678" s="16"/>
      <c r="EU678" s="16"/>
      <c r="EV678" s="16"/>
      <c r="EW678" s="16"/>
      <c r="EX678" s="16"/>
      <c r="EY678" s="16"/>
      <c r="EZ678" s="16"/>
      <c r="FA678" s="16"/>
    </row>
    <row r="679" spans="1:157" ht="15.75">
      <c r="A679" s="86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  <c r="DG679" s="16"/>
      <c r="DH679" s="16"/>
      <c r="DI679" s="16"/>
      <c r="DJ679" s="16"/>
      <c r="DK679" s="16"/>
      <c r="DL679" s="16"/>
      <c r="DM679" s="16"/>
      <c r="DN679" s="16"/>
      <c r="DO679" s="16"/>
      <c r="DP679" s="16"/>
      <c r="DQ679" s="16"/>
      <c r="DR679" s="16"/>
      <c r="DS679" s="16"/>
      <c r="DT679" s="16"/>
      <c r="DU679" s="16"/>
      <c r="DV679" s="16"/>
      <c r="DW679" s="16"/>
      <c r="DX679" s="16"/>
      <c r="DY679" s="16"/>
      <c r="DZ679" s="16"/>
      <c r="EA679" s="16"/>
      <c r="EB679" s="16"/>
      <c r="EC679" s="16"/>
      <c r="ED679" s="16"/>
      <c r="EE679" s="16"/>
      <c r="EF679" s="16"/>
      <c r="EG679" s="16"/>
      <c r="EH679" s="16"/>
      <c r="EI679" s="16"/>
      <c r="EJ679" s="16"/>
      <c r="EK679" s="16"/>
      <c r="EL679" s="16"/>
      <c r="EM679" s="16"/>
      <c r="EN679" s="16"/>
      <c r="EO679" s="16"/>
      <c r="EP679" s="16"/>
      <c r="EQ679" s="16"/>
      <c r="ER679" s="16"/>
      <c r="ES679" s="16"/>
      <c r="ET679" s="16"/>
      <c r="EU679" s="16"/>
      <c r="EV679" s="16"/>
      <c r="EW679" s="16"/>
      <c r="EX679" s="16"/>
      <c r="EY679" s="16"/>
      <c r="EZ679" s="16"/>
      <c r="FA679" s="16"/>
    </row>
    <row r="680" spans="1:157" ht="15.75">
      <c r="A680" s="86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  <c r="DG680" s="16"/>
      <c r="DH680" s="16"/>
      <c r="DI680" s="16"/>
      <c r="DJ680" s="16"/>
      <c r="DK680" s="16"/>
      <c r="DL680" s="16"/>
      <c r="DM680" s="16"/>
      <c r="DN680" s="16"/>
      <c r="DO680" s="16"/>
      <c r="DP680" s="16"/>
      <c r="DQ680" s="16"/>
      <c r="DR680" s="16"/>
      <c r="DS680" s="16"/>
      <c r="DT680" s="16"/>
      <c r="DU680" s="16"/>
      <c r="DV680" s="16"/>
      <c r="DW680" s="16"/>
      <c r="DX680" s="16"/>
      <c r="DY680" s="16"/>
      <c r="DZ680" s="16"/>
      <c r="EA680" s="16"/>
      <c r="EB680" s="16"/>
      <c r="EC680" s="16"/>
      <c r="ED680" s="16"/>
      <c r="EE680" s="16"/>
      <c r="EF680" s="16"/>
      <c r="EG680" s="16"/>
      <c r="EH680" s="16"/>
      <c r="EI680" s="16"/>
      <c r="EJ680" s="16"/>
      <c r="EK680" s="16"/>
      <c r="EL680" s="16"/>
      <c r="EM680" s="16"/>
      <c r="EN680" s="16"/>
      <c r="EO680" s="16"/>
      <c r="EP680" s="16"/>
      <c r="EQ680" s="16"/>
      <c r="ER680" s="16"/>
      <c r="ES680" s="16"/>
      <c r="ET680" s="16"/>
      <c r="EU680" s="16"/>
      <c r="EV680" s="16"/>
      <c r="EW680" s="16"/>
      <c r="EX680" s="16"/>
      <c r="EY680" s="16"/>
      <c r="EZ680" s="16"/>
      <c r="FA680" s="16"/>
    </row>
    <row r="681" spans="1:157" ht="15.75">
      <c r="A681" s="86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  <c r="DE681" s="16"/>
      <c r="DF681" s="16"/>
      <c r="DG681" s="16"/>
      <c r="DH681" s="16"/>
      <c r="DI681" s="16"/>
      <c r="DJ681" s="16"/>
      <c r="DK681" s="16"/>
      <c r="DL681" s="16"/>
      <c r="DM681" s="16"/>
      <c r="DN681" s="16"/>
      <c r="DO681" s="16"/>
      <c r="DP681" s="16"/>
      <c r="DQ681" s="16"/>
      <c r="DR681" s="16"/>
      <c r="DS681" s="16"/>
      <c r="DT681" s="16"/>
      <c r="DU681" s="16"/>
      <c r="DV681" s="16"/>
      <c r="DW681" s="16"/>
      <c r="DX681" s="16"/>
      <c r="DY681" s="16"/>
      <c r="DZ681" s="16"/>
      <c r="EA681" s="16"/>
      <c r="EB681" s="16"/>
      <c r="EC681" s="16"/>
      <c r="ED681" s="16"/>
      <c r="EE681" s="16"/>
      <c r="EF681" s="16"/>
      <c r="EG681" s="16"/>
      <c r="EH681" s="16"/>
      <c r="EI681" s="16"/>
      <c r="EJ681" s="16"/>
      <c r="EK681" s="16"/>
      <c r="EL681" s="16"/>
      <c r="EM681" s="16"/>
      <c r="EN681" s="16"/>
      <c r="EO681" s="16"/>
      <c r="EP681" s="16"/>
      <c r="EQ681" s="16"/>
      <c r="ER681" s="16"/>
      <c r="ES681" s="16"/>
      <c r="ET681" s="16"/>
      <c r="EU681" s="16"/>
      <c r="EV681" s="16"/>
      <c r="EW681" s="16"/>
      <c r="EX681" s="16"/>
      <c r="EY681" s="16"/>
      <c r="EZ681" s="16"/>
      <c r="FA681" s="16"/>
    </row>
    <row r="682" spans="1:157" ht="15.75">
      <c r="A682" s="86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  <c r="DG682" s="16"/>
      <c r="DH682" s="16"/>
      <c r="DI682" s="16"/>
      <c r="DJ682" s="16"/>
      <c r="DK682" s="16"/>
      <c r="DL682" s="16"/>
      <c r="DM682" s="16"/>
      <c r="DN682" s="16"/>
      <c r="DO682" s="16"/>
      <c r="DP682" s="16"/>
      <c r="DQ682" s="16"/>
      <c r="DR682" s="16"/>
      <c r="DS682" s="16"/>
      <c r="DT682" s="16"/>
      <c r="DU682" s="16"/>
      <c r="DV682" s="16"/>
      <c r="DW682" s="16"/>
      <c r="DX682" s="16"/>
      <c r="DY682" s="16"/>
      <c r="DZ682" s="16"/>
      <c r="EA682" s="16"/>
      <c r="EB682" s="16"/>
      <c r="EC682" s="16"/>
      <c r="ED682" s="16"/>
      <c r="EE682" s="16"/>
      <c r="EF682" s="16"/>
      <c r="EG682" s="16"/>
      <c r="EH682" s="16"/>
      <c r="EI682" s="16"/>
      <c r="EJ682" s="16"/>
      <c r="EK682" s="16"/>
      <c r="EL682" s="16"/>
      <c r="EM682" s="16"/>
      <c r="EN682" s="16"/>
      <c r="EO682" s="16"/>
      <c r="EP682" s="16"/>
      <c r="EQ682" s="16"/>
      <c r="ER682" s="16"/>
      <c r="ES682" s="16"/>
      <c r="ET682" s="16"/>
      <c r="EU682" s="16"/>
      <c r="EV682" s="16"/>
      <c r="EW682" s="16"/>
      <c r="EX682" s="16"/>
      <c r="EY682" s="16"/>
      <c r="EZ682" s="16"/>
      <c r="FA682" s="16"/>
    </row>
    <row r="683" spans="1:157" ht="15.75">
      <c r="A683" s="86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  <c r="DE683" s="16"/>
      <c r="DF683" s="16"/>
      <c r="DG683" s="16"/>
      <c r="DH683" s="16"/>
      <c r="DI683" s="16"/>
      <c r="DJ683" s="16"/>
      <c r="DK683" s="16"/>
      <c r="DL683" s="16"/>
      <c r="DM683" s="16"/>
      <c r="DN683" s="16"/>
      <c r="DO683" s="16"/>
      <c r="DP683" s="16"/>
      <c r="DQ683" s="16"/>
      <c r="DR683" s="16"/>
      <c r="DS683" s="16"/>
      <c r="DT683" s="16"/>
      <c r="DU683" s="16"/>
      <c r="DV683" s="16"/>
      <c r="DW683" s="16"/>
      <c r="DX683" s="16"/>
      <c r="DY683" s="16"/>
      <c r="DZ683" s="16"/>
      <c r="EA683" s="16"/>
      <c r="EB683" s="16"/>
      <c r="EC683" s="16"/>
      <c r="ED683" s="16"/>
      <c r="EE683" s="16"/>
      <c r="EF683" s="16"/>
      <c r="EG683" s="16"/>
      <c r="EH683" s="16"/>
      <c r="EI683" s="16"/>
      <c r="EJ683" s="16"/>
      <c r="EK683" s="16"/>
      <c r="EL683" s="16"/>
      <c r="EM683" s="16"/>
      <c r="EN683" s="16"/>
      <c r="EO683" s="16"/>
      <c r="EP683" s="16"/>
      <c r="EQ683" s="16"/>
      <c r="ER683" s="16"/>
      <c r="ES683" s="16"/>
      <c r="ET683" s="16"/>
      <c r="EU683" s="16"/>
      <c r="EV683" s="16"/>
      <c r="EW683" s="16"/>
      <c r="EX683" s="16"/>
      <c r="EY683" s="16"/>
      <c r="EZ683" s="16"/>
      <c r="FA683" s="16"/>
    </row>
    <row r="684" spans="1:157" ht="15.75">
      <c r="A684" s="86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  <c r="DF684" s="16"/>
      <c r="DG684" s="16"/>
      <c r="DH684" s="16"/>
      <c r="DI684" s="16"/>
      <c r="DJ684" s="16"/>
      <c r="DK684" s="16"/>
      <c r="DL684" s="16"/>
      <c r="DM684" s="16"/>
      <c r="DN684" s="16"/>
      <c r="DO684" s="16"/>
      <c r="DP684" s="16"/>
      <c r="DQ684" s="16"/>
      <c r="DR684" s="16"/>
      <c r="DS684" s="16"/>
      <c r="DT684" s="16"/>
      <c r="DU684" s="16"/>
      <c r="DV684" s="16"/>
      <c r="DW684" s="16"/>
      <c r="DX684" s="16"/>
      <c r="DY684" s="16"/>
      <c r="DZ684" s="16"/>
      <c r="EA684" s="16"/>
      <c r="EB684" s="16"/>
      <c r="EC684" s="16"/>
      <c r="ED684" s="16"/>
      <c r="EE684" s="16"/>
      <c r="EF684" s="16"/>
      <c r="EG684" s="16"/>
      <c r="EH684" s="16"/>
      <c r="EI684" s="16"/>
      <c r="EJ684" s="16"/>
      <c r="EK684" s="16"/>
      <c r="EL684" s="16"/>
      <c r="EM684" s="16"/>
      <c r="EN684" s="16"/>
      <c r="EO684" s="16"/>
      <c r="EP684" s="16"/>
      <c r="EQ684" s="16"/>
      <c r="ER684" s="16"/>
      <c r="ES684" s="16"/>
      <c r="ET684" s="16"/>
      <c r="EU684" s="16"/>
      <c r="EV684" s="16"/>
      <c r="EW684" s="16"/>
      <c r="EX684" s="16"/>
      <c r="EY684" s="16"/>
      <c r="EZ684" s="16"/>
      <c r="FA684" s="16"/>
    </row>
    <row r="685" spans="1:157" ht="15.75">
      <c r="A685" s="86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  <c r="DE685" s="16"/>
      <c r="DF685" s="16"/>
      <c r="DG685" s="16"/>
      <c r="DH685" s="16"/>
      <c r="DI685" s="16"/>
      <c r="DJ685" s="16"/>
      <c r="DK685" s="16"/>
      <c r="DL685" s="16"/>
      <c r="DM685" s="16"/>
      <c r="DN685" s="16"/>
      <c r="DO685" s="16"/>
      <c r="DP685" s="16"/>
      <c r="DQ685" s="16"/>
      <c r="DR685" s="16"/>
      <c r="DS685" s="16"/>
      <c r="DT685" s="16"/>
      <c r="DU685" s="16"/>
      <c r="DV685" s="16"/>
      <c r="DW685" s="16"/>
      <c r="DX685" s="16"/>
      <c r="DY685" s="16"/>
      <c r="DZ685" s="16"/>
      <c r="EA685" s="16"/>
      <c r="EB685" s="16"/>
      <c r="EC685" s="16"/>
      <c r="ED685" s="16"/>
      <c r="EE685" s="16"/>
      <c r="EF685" s="16"/>
      <c r="EG685" s="16"/>
      <c r="EH685" s="16"/>
      <c r="EI685" s="16"/>
      <c r="EJ685" s="16"/>
      <c r="EK685" s="16"/>
      <c r="EL685" s="16"/>
      <c r="EM685" s="16"/>
      <c r="EN685" s="16"/>
      <c r="EO685" s="16"/>
      <c r="EP685" s="16"/>
      <c r="EQ685" s="16"/>
      <c r="ER685" s="16"/>
      <c r="ES685" s="16"/>
      <c r="ET685" s="16"/>
      <c r="EU685" s="16"/>
      <c r="EV685" s="16"/>
      <c r="EW685" s="16"/>
      <c r="EX685" s="16"/>
      <c r="EY685" s="16"/>
      <c r="EZ685" s="16"/>
      <c r="FA685" s="16"/>
    </row>
    <row r="686" spans="1:157" ht="15.75">
      <c r="A686" s="86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  <c r="DE686" s="16"/>
      <c r="DF686" s="16"/>
      <c r="DG686" s="16"/>
      <c r="DH686" s="16"/>
      <c r="DI686" s="16"/>
      <c r="DJ686" s="16"/>
      <c r="DK686" s="16"/>
      <c r="DL686" s="16"/>
      <c r="DM686" s="16"/>
      <c r="DN686" s="16"/>
      <c r="DO686" s="16"/>
      <c r="DP686" s="16"/>
      <c r="DQ686" s="16"/>
      <c r="DR686" s="16"/>
      <c r="DS686" s="16"/>
      <c r="DT686" s="16"/>
      <c r="DU686" s="16"/>
      <c r="DV686" s="16"/>
      <c r="DW686" s="16"/>
      <c r="DX686" s="16"/>
      <c r="DY686" s="16"/>
      <c r="DZ686" s="16"/>
      <c r="EA686" s="16"/>
      <c r="EB686" s="16"/>
      <c r="EC686" s="16"/>
      <c r="ED686" s="16"/>
      <c r="EE686" s="16"/>
      <c r="EF686" s="16"/>
      <c r="EG686" s="16"/>
      <c r="EH686" s="16"/>
      <c r="EI686" s="16"/>
      <c r="EJ686" s="16"/>
      <c r="EK686" s="16"/>
      <c r="EL686" s="16"/>
      <c r="EM686" s="16"/>
      <c r="EN686" s="16"/>
      <c r="EO686" s="16"/>
      <c r="EP686" s="16"/>
      <c r="EQ686" s="16"/>
      <c r="ER686" s="16"/>
      <c r="ES686" s="16"/>
      <c r="ET686" s="16"/>
      <c r="EU686" s="16"/>
      <c r="EV686" s="16"/>
      <c r="EW686" s="16"/>
      <c r="EX686" s="16"/>
      <c r="EY686" s="16"/>
      <c r="EZ686" s="16"/>
      <c r="FA686" s="16"/>
    </row>
    <row r="687" spans="1:157" ht="15.75">
      <c r="A687" s="86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  <c r="DE687" s="16"/>
      <c r="DF687" s="16"/>
      <c r="DG687" s="16"/>
      <c r="DH687" s="16"/>
      <c r="DI687" s="16"/>
      <c r="DJ687" s="16"/>
      <c r="DK687" s="16"/>
      <c r="DL687" s="16"/>
      <c r="DM687" s="16"/>
      <c r="DN687" s="16"/>
      <c r="DO687" s="16"/>
      <c r="DP687" s="16"/>
      <c r="DQ687" s="16"/>
      <c r="DR687" s="16"/>
      <c r="DS687" s="16"/>
      <c r="DT687" s="16"/>
      <c r="DU687" s="16"/>
      <c r="DV687" s="16"/>
      <c r="DW687" s="16"/>
      <c r="DX687" s="16"/>
      <c r="DY687" s="16"/>
      <c r="DZ687" s="16"/>
      <c r="EA687" s="16"/>
      <c r="EB687" s="16"/>
      <c r="EC687" s="16"/>
      <c r="ED687" s="16"/>
      <c r="EE687" s="16"/>
      <c r="EF687" s="16"/>
      <c r="EG687" s="16"/>
      <c r="EH687" s="16"/>
      <c r="EI687" s="16"/>
      <c r="EJ687" s="16"/>
      <c r="EK687" s="16"/>
      <c r="EL687" s="16"/>
      <c r="EM687" s="16"/>
      <c r="EN687" s="16"/>
      <c r="EO687" s="16"/>
      <c r="EP687" s="16"/>
      <c r="EQ687" s="16"/>
      <c r="ER687" s="16"/>
      <c r="ES687" s="16"/>
      <c r="ET687" s="16"/>
      <c r="EU687" s="16"/>
      <c r="EV687" s="16"/>
      <c r="EW687" s="16"/>
      <c r="EX687" s="16"/>
      <c r="EY687" s="16"/>
      <c r="EZ687" s="16"/>
      <c r="FA687" s="16"/>
    </row>
    <row r="688" spans="1:157" ht="15.75">
      <c r="A688" s="86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  <c r="DF688" s="16"/>
      <c r="DG688" s="16"/>
      <c r="DH688" s="16"/>
      <c r="DI688" s="16"/>
      <c r="DJ688" s="16"/>
      <c r="DK688" s="16"/>
      <c r="DL688" s="16"/>
      <c r="DM688" s="16"/>
      <c r="DN688" s="16"/>
      <c r="DO688" s="16"/>
      <c r="DP688" s="16"/>
      <c r="DQ688" s="16"/>
      <c r="DR688" s="16"/>
      <c r="DS688" s="16"/>
      <c r="DT688" s="16"/>
      <c r="DU688" s="16"/>
      <c r="DV688" s="16"/>
      <c r="DW688" s="16"/>
      <c r="DX688" s="16"/>
      <c r="DY688" s="16"/>
      <c r="DZ688" s="16"/>
      <c r="EA688" s="16"/>
      <c r="EB688" s="16"/>
      <c r="EC688" s="16"/>
      <c r="ED688" s="16"/>
      <c r="EE688" s="16"/>
      <c r="EF688" s="16"/>
      <c r="EG688" s="16"/>
      <c r="EH688" s="16"/>
      <c r="EI688" s="16"/>
      <c r="EJ688" s="16"/>
      <c r="EK688" s="16"/>
      <c r="EL688" s="16"/>
      <c r="EM688" s="16"/>
      <c r="EN688" s="16"/>
      <c r="EO688" s="16"/>
      <c r="EP688" s="16"/>
      <c r="EQ688" s="16"/>
      <c r="ER688" s="16"/>
      <c r="ES688" s="16"/>
      <c r="ET688" s="16"/>
      <c r="EU688" s="16"/>
      <c r="EV688" s="16"/>
      <c r="EW688" s="16"/>
      <c r="EX688" s="16"/>
      <c r="EY688" s="16"/>
      <c r="EZ688" s="16"/>
      <c r="FA688" s="16"/>
    </row>
    <row r="689" spans="1:157" ht="15.75">
      <c r="A689" s="86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  <c r="DE689" s="16"/>
      <c r="DF689" s="16"/>
      <c r="DG689" s="16"/>
      <c r="DH689" s="16"/>
      <c r="DI689" s="16"/>
      <c r="DJ689" s="16"/>
      <c r="DK689" s="16"/>
      <c r="DL689" s="16"/>
      <c r="DM689" s="16"/>
      <c r="DN689" s="16"/>
      <c r="DO689" s="16"/>
      <c r="DP689" s="16"/>
      <c r="DQ689" s="16"/>
      <c r="DR689" s="16"/>
      <c r="DS689" s="16"/>
      <c r="DT689" s="16"/>
      <c r="DU689" s="16"/>
      <c r="DV689" s="16"/>
      <c r="DW689" s="16"/>
      <c r="DX689" s="16"/>
      <c r="DY689" s="16"/>
      <c r="DZ689" s="16"/>
      <c r="EA689" s="16"/>
      <c r="EB689" s="16"/>
      <c r="EC689" s="16"/>
      <c r="ED689" s="16"/>
      <c r="EE689" s="16"/>
      <c r="EF689" s="16"/>
      <c r="EG689" s="16"/>
      <c r="EH689" s="16"/>
      <c r="EI689" s="16"/>
      <c r="EJ689" s="16"/>
      <c r="EK689" s="16"/>
      <c r="EL689" s="16"/>
      <c r="EM689" s="16"/>
      <c r="EN689" s="16"/>
      <c r="EO689" s="16"/>
      <c r="EP689" s="16"/>
      <c r="EQ689" s="16"/>
      <c r="ER689" s="16"/>
      <c r="ES689" s="16"/>
      <c r="ET689" s="16"/>
      <c r="EU689" s="16"/>
      <c r="EV689" s="16"/>
      <c r="EW689" s="16"/>
      <c r="EX689" s="16"/>
      <c r="EY689" s="16"/>
      <c r="EZ689" s="16"/>
      <c r="FA689" s="16"/>
    </row>
    <row r="690" spans="1:157" ht="15.75">
      <c r="A690" s="86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  <c r="DG690" s="16"/>
      <c r="DH690" s="16"/>
      <c r="DI690" s="16"/>
      <c r="DJ690" s="16"/>
      <c r="DK690" s="16"/>
      <c r="DL690" s="16"/>
      <c r="DM690" s="16"/>
      <c r="DN690" s="16"/>
      <c r="DO690" s="16"/>
      <c r="DP690" s="16"/>
      <c r="DQ690" s="16"/>
      <c r="DR690" s="16"/>
      <c r="DS690" s="16"/>
      <c r="DT690" s="16"/>
      <c r="DU690" s="16"/>
      <c r="DV690" s="16"/>
      <c r="DW690" s="16"/>
      <c r="DX690" s="16"/>
      <c r="DY690" s="16"/>
      <c r="DZ690" s="16"/>
      <c r="EA690" s="16"/>
      <c r="EB690" s="16"/>
      <c r="EC690" s="16"/>
      <c r="ED690" s="16"/>
      <c r="EE690" s="16"/>
      <c r="EF690" s="16"/>
      <c r="EG690" s="16"/>
      <c r="EH690" s="16"/>
      <c r="EI690" s="16"/>
      <c r="EJ690" s="16"/>
      <c r="EK690" s="16"/>
      <c r="EL690" s="16"/>
      <c r="EM690" s="16"/>
      <c r="EN690" s="16"/>
      <c r="EO690" s="16"/>
      <c r="EP690" s="16"/>
      <c r="EQ690" s="16"/>
      <c r="ER690" s="16"/>
      <c r="ES690" s="16"/>
      <c r="ET690" s="16"/>
      <c r="EU690" s="16"/>
      <c r="EV690" s="16"/>
      <c r="EW690" s="16"/>
      <c r="EX690" s="16"/>
      <c r="EY690" s="16"/>
      <c r="EZ690" s="16"/>
      <c r="FA690" s="16"/>
    </row>
    <row r="691" spans="1:157" ht="15.75">
      <c r="A691" s="86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  <c r="DG691" s="16"/>
      <c r="DH691" s="16"/>
      <c r="DI691" s="16"/>
      <c r="DJ691" s="16"/>
      <c r="DK691" s="16"/>
      <c r="DL691" s="16"/>
      <c r="DM691" s="16"/>
      <c r="DN691" s="16"/>
      <c r="DO691" s="16"/>
      <c r="DP691" s="16"/>
      <c r="DQ691" s="16"/>
      <c r="DR691" s="16"/>
      <c r="DS691" s="16"/>
      <c r="DT691" s="16"/>
      <c r="DU691" s="16"/>
      <c r="DV691" s="16"/>
      <c r="DW691" s="16"/>
      <c r="DX691" s="16"/>
      <c r="DY691" s="16"/>
      <c r="DZ691" s="16"/>
      <c r="EA691" s="16"/>
      <c r="EB691" s="16"/>
      <c r="EC691" s="16"/>
      <c r="ED691" s="16"/>
      <c r="EE691" s="16"/>
      <c r="EF691" s="16"/>
      <c r="EG691" s="16"/>
      <c r="EH691" s="16"/>
      <c r="EI691" s="16"/>
      <c r="EJ691" s="16"/>
      <c r="EK691" s="16"/>
      <c r="EL691" s="16"/>
      <c r="EM691" s="16"/>
      <c r="EN691" s="16"/>
      <c r="EO691" s="16"/>
      <c r="EP691" s="16"/>
      <c r="EQ691" s="16"/>
      <c r="ER691" s="16"/>
      <c r="ES691" s="16"/>
      <c r="ET691" s="16"/>
      <c r="EU691" s="16"/>
      <c r="EV691" s="16"/>
      <c r="EW691" s="16"/>
      <c r="EX691" s="16"/>
      <c r="EY691" s="16"/>
      <c r="EZ691" s="16"/>
      <c r="FA691" s="16"/>
    </row>
    <row r="692" spans="1:157" ht="15.75">
      <c r="A692" s="86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  <c r="DF692" s="16"/>
      <c r="DG692" s="16"/>
      <c r="DH692" s="16"/>
      <c r="DI692" s="16"/>
      <c r="DJ692" s="16"/>
      <c r="DK692" s="16"/>
      <c r="DL692" s="16"/>
      <c r="DM692" s="16"/>
      <c r="DN692" s="16"/>
      <c r="DO692" s="16"/>
      <c r="DP692" s="16"/>
      <c r="DQ692" s="16"/>
      <c r="DR692" s="16"/>
      <c r="DS692" s="16"/>
      <c r="DT692" s="16"/>
      <c r="DU692" s="16"/>
      <c r="DV692" s="16"/>
      <c r="DW692" s="16"/>
      <c r="DX692" s="16"/>
      <c r="DY692" s="16"/>
      <c r="DZ692" s="16"/>
      <c r="EA692" s="16"/>
      <c r="EB692" s="16"/>
      <c r="EC692" s="16"/>
      <c r="ED692" s="16"/>
      <c r="EE692" s="16"/>
      <c r="EF692" s="16"/>
      <c r="EG692" s="16"/>
      <c r="EH692" s="16"/>
      <c r="EI692" s="16"/>
      <c r="EJ692" s="16"/>
      <c r="EK692" s="16"/>
      <c r="EL692" s="16"/>
      <c r="EM692" s="16"/>
      <c r="EN692" s="16"/>
      <c r="EO692" s="16"/>
      <c r="EP692" s="16"/>
      <c r="EQ692" s="16"/>
      <c r="ER692" s="16"/>
      <c r="ES692" s="16"/>
      <c r="ET692" s="16"/>
      <c r="EU692" s="16"/>
      <c r="EV692" s="16"/>
      <c r="EW692" s="16"/>
      <c r="EX692" s="16"/>
      <c r="EY692" s="16"/>
      <c r="EZ692" s="16"/>
      <c r="FA692" s="16"/>
    </row>
    <row r="693" spans="1:157" ht="15.75">
      <c r="A693" s="86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  <c r="DE693" s="16"/>
      <c r="DF693" s="16"/>
      <c r="DG693" s="16"/>
      <c r="DH693" s="16"/>
      <c r="DI693" s="16"/>
      <c r="DJ693" s="16"/>
      <c r="DK693" s="16"/>
      <c r="DL693" s="16"/>
      <c r="DM693" s="16"/>
      <c r="DN693" s="16"/>
      <c r="DO693" s="16"/>
      <c r="DP693" s="16"/>
      <c r="DQ693" s="16"/>
      <c r="DR693" s="16"/>
      <c r="DS693" s="16"/>
      <c r="DT693" s="16"/>
      <c r="DU693" s="16"/>
      <c r="DV693" s="16"/>
      <c r="DW693" s="16"/>
      <c r="DX693" s="16"/>
      <c r="DY693" s="16"/>
      <c r="DZ693" s="16"/>
      <c r="EA693" s="16"/>
      <c r="EB693" s="16"/>
      <c r="EC693" s="16"/>
      <c r="ED693" s="16"/>
      <c r="EE693" s="16"/>
      <c r="EF693" s="16"/>
      <c r="EG693" s="16"/>
      <c r="EH693" s="16"/>
      <c r="EI693" s="16"/>
      <c r="EJ693" s="16"/>
      <c r="EK693" s="16"/>
      <c r="EL693" s="16"/>
      <c r="EM693" s="16"/>
      <c r="EN693" s="16"/>
      <c r="EO693" s="16"/>
      <c r="EP693" s="16"/>
      <c r="EQ693" s="16"/>
      <c r="ER693" s="16"/>
      <c r="ES693" s="16"/>
      <c r="ET693" s="16"/>
      <c r="EU693" s="16"/>
      <c r="EV693" s="16"/>
      <c r="EW693" s="16"/>
      <c r="EX693" s="16"/>
      <c r="EY693" s="16"/>
      <c r="EZ693" s="16"/>
      <c r="FA693" s="16"/>
    </row>
    <row r="694" spans="1:157" ht="15.75">
      <c r="A694" s="86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  <c r="DF694" s="16"/>
      <c r="DG694" s="16"/>
      <c r="DH694" s="16"/>
      <c r="DI694" s="16"/>
      <c r="DJ694" s="16"/>
      <c r="DK694" s="16"/>
      <c r="DL694" s="16"/>
      <c r="DM694" s="16"/>
      <c r="DN694" s="16"/>
      <c r="DO694" s="16"/>
      <c r="DP694" s="16"/>
      <c r="DQ694" s="16"/>
      <c r="DR694" s="16"/>
      <c r="DS694" s="16"/>
      <c r="DT694" s="16"/>
      <c r="DU694" s="16"/>
      <c r="DV694" s="16"/>
      <c r="DW694" s="16"/>
      <c r="DX694" s="16"/>
      <c r="DY694" s="16"/>
      <c r="DZ694" s="16"/>
      <c r="EA694" s="16"/>
      <c r="EB694" s="16"/>
      <c r="EC694" s="16"/>
      <c r="ED694" s="16"/>
      <c r="EE694" s="16"/>
      <c r="EF694" s="16"/>
      <c r="EG694" s="16"/>
      <c r="EH694" s="16"/>
      <c r="EI694" s="16"/>
      <c r="EJ694" s="16"/>
      <c r="EK694" s="16"/>
      <c r="EL694" s="16"/>
      <c r="EM694" s="16"/>
      <c r="EN694" s="16"/>
      <c r="EO694" s="16"/>
      <c r="EP694" s="16"/>
      <c r="EQ694" s="16"/>
      <c r="ER694" s="16"/>
      <c r="ES694" s="16"/>
      <c r="ET694" s="16"/>
      <c r="EU694" s="16"/>
      <c r="EV694" s="16"/>
      <c r="EW694" s="16"/>
      <c r="EX694" s="16"/>
      <c r="EY694" s="16"/>
      <c r="EZ694" s="16"/>
      <c r="FA694" s="16"/>
    </row>
    <row r="695" spans="1:157" ht="15.75">
      <c r="A695" s="86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  <c r="DF695" s="16"/>
      <c r="DG695" s="16"/>
      <c r="DH695" s="16"/>
      <c r="DI695" s="16"/>
      <c r="DJ695" s="16"/>
      <c r="DK695" s="16"/>
      <c r="DL695" s="16"/>
      <c r="DM695" s="16"/>
      <c r="DN695" s="16"/>
      <c r="DO695" s="16"/>
      <c r="DP695" s="16"/>
      <c r="DQ695" s="16"/>
      <c r="DR695" s="16"/>
      <c r="DS695" s="16"/>
      <c r="DT695" s="16"/>
      <c r="DU695" s="16"/>
      <c r="DV695" s="16"/>
      <c r="DW695" s="16"/>
      <c r="DX695" s="16"/>
      <c r="DY695" s="16"/>
      <c r="DZ695" s="16"/>
      <c r="EA695" s="16"/>
      <c r="EB695" s="16"/>
      <c r="EC695" s="16"/>
      <c r="ED695" s="16"/>
      <c r="EE695" s="16"/>
      <c r="EF695" s="16"/>
      <c r="EG695" s="16"/>
      <c r="EH695" s="16"/>
      <c r="EI695" s="16"/>
      <c r="EJ695" s="16"/>
      <c r="EK695" s="16"/>
      <c r="EL695" s="16"/>
      <c r="EM695" s="16"/>
      <c r="EN695" s="16"/>
      <c r="EO695" s="16"/>
      <c r="EP695" s="16"/>
      <c r="EQ695" s="16"/>
      <c r="ER695" s="16"/>
      <c r="ES695" s="16"/>
      <c r="ET695" s="16"/>
      <c r="EU695" s="16"/>
      <c r="EV695" s="16"/>
      <c r="EW695" s="16"/>
      <c r="EX695" s="16"/>
      <c r="EY695" s="16"/>
      <c r="EZ695" s="16"/>
      <c r="FA695" s="16"/>
    </row>
    <row r="696" spans="1:157" ht="15.75">
      <c r="A696" s="86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  <c r="DF696" s="16"/>
      <c r="DG696" s="16"/>
      <c r="DH696" s="16"/>
      <c r="DI696" s="16"/>
      <c r="DJ696" s="16"/>
      <c r="DK696" s="16"/>
      <c r="DL696" s="16"/>
      <c r="DM696" s="16"/>
      <c r="DN696" s="16"/>
      <c r="DO696" s="16"/>
      <c r="DP696" s="16"/>
      <c r="DQ696" s="16"/>
      <c r="DR696" s="16"/>
      <c r="DS696" s="16"/>
      <c r="DT696" s="16"/>
      <c r="DU696" s="16"/>
      <c r="DV696" s="16"/>
      <c r="DW696" s="16"/>
      <c r="DX696" s="16"/>
      <c r="DY696" s="16"/>
      <c r="DZ696" s="16"/>
      <c r="EA696" s="16"/>
      <c r="EB696" s="16"/>
      <c r="EC696" s="16"/>
      <c r="ED696" s="16"/>
      <c r="EE696" s="16"/>
      <c r="EF696" s="16"/>
      <c r="EG696" s="16"/>
      <c r="EH696" s="16"/>
      <c r="EI696" s="16"/>
      <c r="EJ696" s="16"/>
      <c r="EK696" s="16"/>
      <c r="EL696" s="16"/>
      <c r="EM696" s="16"/>
      <c r="EN696" s="16"/>
      <c r="EO696" s="16"/>
      <c r="EP696" s="16"/>
      <c r="EQ696" s="16"/>
      <c r="ER696" s="16"/>
      <c r="ES696" s="16"/>
      <c r="ET696" s="16"/>
      <c r="EU696" s="16"/>
      <c r="EV696" s="16"/>
      <c r="EW696" s="16"/>
      <c r="EX696" s="16"/>
      <c r="EY696" s="16"/>
      <c r="EZ696" s="16"/>
      <c r="FA696" s="16"/>
    </row>
    <row r="697" spans="1:157" ht="15.75">
      <c r="A697" s="86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  <c r="DG697" s="16"/>
      <c r="DH697" s="16"/>
      <c r="DI697" s="16"/>
      <c r="DJ697" s="16"/>
      <c r="DK697" s="16"/>
      <c r="DL697" s="16"/>
      <c r="DM697" s="16"/>
      <c r="DN697" s="16"/>
      <c r="DO697" s="16"/>
      <c r="DP697" s="16"/>
      <c r="DQ697" s="16"/>
      <c r="DR697" s="16"/>
      <c r="DS697" s="16"/>
      <c r="DT697" s="16"/>
      <c r="DU697" s="16"/>
      <c r="DV697" s="16"/>
      <c r="DW697" s="16"/>
      <c r="DX697" s="16"/>
      <c r="DY697" s="16"/>
      <c r="DZ697" s="16"/>
      <c r="EA697" s="16"/>
      <c r="EB697" s="16"/>
      <c r="EC697" s="16"/>
      <c r="ED697" s="16"/>
      <c r="EE697" s="16"/>
      <c r="EF697" s="16"/>
      <c r="EG697" s="16"/>
      <c r="EH697" s="16"/>
      <c r="EI697" s="16"/>
      <c r="EJ697" s="16"/>
      <c r="EK697" s="16"/>
      <c r="EL697" s="16"/>
      <c r="EM697" s="16"/>
      <c r="EN697" s="16"/>
      <c r="EO697" s="16"/>
      <c r="EP697" s="16"/>
      <c r="EQ697" s="16"/>
      <c r="ER697" s="16"/>
      <c r="ES697" s="16"/>
      <c r="ET697" s="16"/>
      <c r="EU697" s="16"/>
      <c r="EV697" s="16"/>
      <c r="EW697" s="16"/>
      <c r="EX697" s="16"/>
      <c r="EY697" s="16"/>
      <c r="EZ697" s="16"/>
      <c r="FA697" s="16"/>
    </row>
    <row r="698" spans="1:157" ht="15.75">
      <c r="A698" s="86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  <c r="DG698" s="16"/>
      <c r="DH698" s="16"/>
      <c r="DI698" s="16"/>
      <c r="DJ698" s="16"/>
      <c r="DK698" s="16"/>
      <c r="DL698" s="16"/>
      <c r="DM698" s="16"/>
      <c r="DN698" s="16"/>
      <c r="DO698" s="16"/>
      <c r="DP698" s="16"/>
      <c r="DQ698" s="16"/>
      <c r="DR698" s="16"/>
      <c r="DS698" s="16"/>
      <c r="DT698" s="16"/>
      <c r="DU698" s="16"/>
      <c r="DV698" s="16"/>
      <c r="DW698" s="16"/>
      <c r="DX698" s="16"/>
      <c r="DY698" s="16"/>
      <c r="DZ698" s="16"/>
      <c r="EA698" s="16"/>
      <c r="EB698" s="16"/>
      <c r="EC698" s="16"/>
      <c r="ED698" s="16"/>
      <c r="EE698" s="16"/>
      <c r="EF698" s="16"/>
      <c r="EG698" s="16"/>
      <c r="EH698" s="16"/>
      <c r="EI698" s="16"/>
      <c r="EJ698" s="16"/>
      <c r="EK698" s="16"/>
      <c r="EL698" s="16"/>
      <c r="EM698" s="16"/>
      <c r="EN698" s="16"/>
      <c r="EO698" s="16"/>
      <c r="EP698" s="16"/>
      <c r="EQ698" s="16"/>
      <c r="ER698" s="16"/>
      <c r="ES698" s="16"/>
      <c r="ET698" s="16"/>
      <c r="EU698" s="16"/>
      <c r="EV698" s="16"/>
      <c r="EW698" s="16"/>
      <c r="EX698" s="16"/>
      <c r="EY698" s="16"/>
      <c r="EZ698" s="16"/>
      <c r="FA698" s="16"/>
    </row>
    <row r="699" spans="1:157" ht="15.75">
      <c r="A699" s="86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  <c r="DG699" s="16"/>
      <c r="DH699" s="16"/>
      <c r="DI699" s="16"/>
      <c r="DJ699" s="16"/>
      <c r="DK699" s="16"/>
      <c r="DL699" s="16"/>
      <c r="DM699" s="16"/>
      <c r="DN699" s="16"/>
      <c r="DO699" s="16"/>
      <c r="DP699" s="16"/>
      <c r="DQ699" s="16"/>
      <c r="DR699" s="16"/>
      <c r="DS699" s="16"/>
      <c r="DT699" s="16"/>
      <c r="DU699" s="16"/>
      <c r="DV699" s="16"/>
      <c r="DW699" s="16"/>
      <c r="DX699" s="16"/>
      <c r="DY699" s="16"/>
      <c r="DZ699" s="16"/>
      <c r="EA699" s="16"/>
      <c r="EB699" s="16"/>
      <c r="EC699" s="16"/>
      <c r="ED699" s="16"/>
      <c r="EE699" s="16"/>
      <c r="EF699" s="16"/>
      <c r="EG699" s="16"/>
      <c r="EH699" s="16"/>
      <c r="EI699" s="16"/>
      <c r="EJ699" s="16"/>
      <c r="EK699" s="16"/>
      <c r="EL699" s="16"/>
      <c r="EM699" s="16"/>
      <c r="EN699" s="16"/>
      <c r="EO699" s="16"/>
      <c r="EP699" s="16"/>
      <c r="EQ699" s="16"/>
      <c r="ER699" s="16"/>
      <c r="ES699" s="16"/>
      <c r="ET699" s="16"/>
      <c r="EU699" s="16"/>
      <c r="EV699" s="16"/>
      <c r="EW699" s="16"/>
      <c r="EX699" s="16"/>
      <c r="EY699" s="16"/>
      <c r="EZ699" s="16"/>
      <c r="FA699" s="16"/>
    </row>
    <row r="700" spans="1:157" ht="15.75">
      <c r="A700" s="86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  <c r="DG700" s="16"/>
      <c r="DH700" s="16"/>
      <c r="DI700" s="16"/>
      <c r="DJ700" s="16"/>
      <c r="DK700" s="16"/>
      <c r="DL700" s="16"/>
      <c r="DM700" s="16"/>
      <c r="DN700" s="16"/>
      <c r="DO700" s="16"/>
      <c r="DP700" s="16"/>
      <c r="DQ700" s="16"/>
      <c r="DR700" s="16"/>
      <c r="DS700" s="16"/>
      <c r="DT700" s="16"/>
      <c r="DU700" s="16"/>
      <c r="DV700" s="16"/>
      <c r="DW700" s="16"/>
      <c r="DX700" s="16"/>
      <c r="DY700" s="16"/>
      <c r="DZ700" s="16"/>
      <c r="EA700" s="16"/>
      <c r="EB700" s="16"/>
      <c r="EC700" s="16"/>
      <c r="ED700" s="16"/>
      <c r="EE700" s="16"/>
      <c r="EF700" s="16"/>
      <c r="EG700" s="16"/>
      <c r="EH700" s="16"/>
      <c r="EI700" s="16"/>
      <c r="EJ700" s="16"/>
      <c r="EK700" s="16"/>
      <c r="EL700" s="16"/>
      <c r="EM700" s="16"/>
      <c r="EN700" s="16"/>
      <c r="EO700" s="16"/>
      <c r="EP700" s="16"/>
      <c r="EQ700" s="16"/>
      <c r="ER700" s="16"/>
      <c r="ES700" s="16"/>
      <c r="ET700" s="16"/>
      <c r="EU700" s="16"/>
      <c r="EV700" s="16"/>
      <c r="EW700" s="16"/>
      <c r="EX700" s="16"/>
      <c r="EY700" s="16"/>
      <c r="EZ700" s="16"/>
      <c r="FA700" s="16"/>
    </row>
    <row r="701" spans="1:157" ht="15.75">
      <c r="A701" s="86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  <c r="DF701" s="16"/>
      <c r="DG701" s="16"/>
      <c r="DH701" s="16"/>
      <c r="DI701" s="16"/>
      <c r="DJ701" s="16"/>
      <c r="DK701" s="16"/>
      <c r="DL701" s="16"/>
      <c r="DM701" s="16"/>
      <c r="DN701" s="16"/>
      <c r="DO701" s="16"/>
      <c r="DP701" s="16"/>
      <c r="DQ701" s="16"/>
      <c r="DR701" s="16"/>
      <c r="DS701" s="16"/>
      <c r="DT701" s="16"/>
      <c r="DU701" s="16"/>
      <c r="DV701" s="16"/>
      <c r="DW701" s="16"/>
      <c r="DX701" s="16"/>
      <c r="DY701" s="16"/>
      <c r="DZ701" s="16"/>
      <c r="EA701" s="16"/>
      <c r="EB701" s="16"/>
      <c r="EC701" s="16"/>
      <c r="ED701" s="16"/>
      <c r="EE701" s="16"/>
      <c r="EF701" s="16"/>
      <c r="EG701" s="16"/>
      <c r="EH701" s="16"/>
      <c r="EI701" s="16"/>
      <c r="EJ701" s="16"/>
      <c r="EK701" s="16"/>
      <c r="EL701" s="16"/>
      <c r="EM701" s="16"/>
      <c r="EN701" s="16"/>
      <c r="EO701" s="16"/>
      <c r="EP701" s="16"/>
      <c r="EQ701" s="16"/>
      <c r="ER701" s="16"/>
      <c r="ES701" s="16"/>
      <c r="ET701" s="16"/>
      <c r="EU701" s="16"/>
      <c r="EV701" s="16"/>
      <c r="EW701" s="16"/>
      <c r="EX701" s="16"/>
      <c r="EY701" s="16"/>
      <c r="EZ701" s="16"/>
      <c r="FA701" s="16"/>
    </row>
    <row r="702" spans="1:157" ht="15.75">
      <c r="A702" s="86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  <c r="DF702" s="16"/>
      <c r="DG702" s="16"/>
      <c r="DH702" s="16"/>
      <c r="DI702" s="16"/>
      <c r="DJ702" s="16"/>
      <c r="DK702" s="16"/>
      <c r="DL702" s="16"/>
      <c r="DM702" s="16"/>
      <c r="DN702" s="16"/>
      <c r="DO702" s="16"/>
      <c r="DP702" s="16"/>
      <c r="DQ702" s="16"/>
      <c r="DR702" s="16"/>
      <c r="DS702" s="16"/>
      <c r="DT702" s="16"/>
      <c r="DU702" s="16"/>
      <c r="DV702" s="16"/>
      <c r="DW702" s="16"/>
      <c r="DX702" s="16"/>
      <c r="DY702" s="16"/>
      <c r="DZ702" s="16"/>
      <c r="EA702" s="16"/>
      <c r="EB702" s="16"/>
      <c r="EC702" s="16"/>
      <c r="ED702" s="16"/>
      <c r="EE702" s="16"/>
      <c r="EF702" s="16"/>
      <c r="EG702" s="16"/>
      <c r="EH702" s="16"/>
      <c r="EI702" s="16"/>
      <c r="EJ702" s="16"/>
      <c r="EK702" s="16"/>
      <c r="EL702" s="16"/>
      <c r="EM702" s="16"/>
      <c r="EN702" s="16"/>
      <c r="EO702" s="16"/>
      <c r="EP702" s="16"/>
      <c r="EQ702" s="16"/>
      <c r="ER702" s="16"/>
      <c r="ES702" s="16"/>
      <c r="ET702" s="16"/>
      <c r="EU702" s="16"/>
      <c r="EV702" s="16"/>
      <c r="EW702" s="16"/>
      <c r="EX702" s="16"/>
      <c r="EY702" s="16"/>
      <c r="EZ702" s="16"/>
      <c r="FA702" s="16"/>
    </row>
    <row r="703" spans="1:157" ht="15.75">
      <c r="A703" s="86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  <c r="DF703" s="16"/>
      <c r="DG703" s="16"/>
      <c r="DH703" s="16"/>
      <c r="DI703" s="16"/>
      <c r="DJ703" s="16"/>
      <c r="DK703" s="16"/>
      <c r="DL703" s="16"/>
      <c r="DM703" s="16"/>
      <c r="DN703" s="16"/>
      <c r="DO703" s="16"/>
      <c r="DP703" s="16"/>
      <c r="DQ703" s="16"/>
      <c r="DR703" s="16"/>
      <c r="DS703" s="16"/>
      <c r="DT703" s="16"/>
      <c r="DU703" s="16"/>
      <c r="DV703" s="16"/>
      <c r="DW703" s="16"/>
      <c r="DX703" s="16"/>
      <c r="DY703" s="16"/>
      <c r="DZ703" s="16"/>
      <c r="EA703" s="16"/>
      <c r="EB703" s="16"/>
      <c r="EC703" s="16"/>
      <c r="ED703" s="16"/>
      <c r="EE703" s="16"/>
      <c r="EF703" s="16"/>
      <c r="EG703" s="16"/>
      <c r="EH703" s="16"/>
      <c r="EI703" s="16"/>
      <c r="EJ703" s="16"/>
      <c r="EK703" s="16"/>
      <c r="EL703" s="16"/>
      <c r="EM703" s="16"/>
      <c r="EN703" s="16"/>
      <c r="EO703" s="16"/>
      <c r="EP703" s="16"/>
      <c r="EQ703" s="16"/>
      <c r="ER703" s="16"/>
      <c r="ES703" s="16"/>
      <c r="ET703" s="16"/>
      <c r="EU703" s="16"/>
      <c r="EV703" s="16"/>
      <c r="EW703" s="16"/>
      <c r="EX703" s="16"/>
      <c r="EY703" s="16"/>
      <c r="EZ703" s="16"/>
      <c r="FA703" s="16"/>
    </row>
    <row r="704" spans="1:157" ht="15.75">
      <c r="A704" s="86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  <c r="DF704" s="16"/>
      <c r="DG704" s="16"/>
      <c r="DH704" s="16"/>
      <c r="DI704" s="16"/>
      <c r="DJ704" s="16"/>
      <c r="DK704" s="16"/>
      <c r="DL704" s="16"/>
      <c r="DM704" s="16"/>
      <c r="DN704" s="16"/>
      <c r="DO704" s="16"/>
      <c r="DP704" s="16"/>
      <c r="DQ704" s="16"/>
      <c r="DR704" s="16"/>
      <c r="DS704" s="16"/>
      <c r="DT704" s="16"/>
      <c r="DU704" s="16"/>
      <c r="DV704" s="16"/>
      <c r="DW704" s="16"/>
      <c r="DX704" s="16"/>
      <c r="DY704" s="16"/>
      <c r="DZ704" s="16"/>
      <c r="EA704" s="16"/>
      <c r="EB704" s="16"/>
      <c r="EC704" s="16"/>
      <c r="ED704" s="16"/>
      <c r="EE704" s="16"/>
      <c r="EF704" s="16"/>
      <c r="EG704" s="16"/>
      <c r="EH704" s="16"/>
      <c r="EI704" s="16"/>
      <c r="EJ704" s="16"/>
      <c r="EK704" s="16"/>
      <c r="EL704" s="16"/>
      <c r="EM704" s="16"/>
      <c r="EN704" s="16"/>
      <c r="EO704" s="16"/>
      <c r="EP704" s="16"/>
      <c r="EQ704" s="16"/>
      <c r="ER704" s="16"/>
      <c r="ES704" s="16"/>
      <c r="ET704" s="16"/>
      <c r="EU704" s="16"/>
      <c r="EV704" s="16"/>
      <c r="EW704" s="16"/>
      <c r="EX704" s="16"/>
      <c r="EY704" s="16"/>
      <c r="EZ704" s="16"/>
      <c r="FA704" s="16"/>
    </row>
    <row r="705" spans="1:157" ht="15.75">
      <c r="A705" s="86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  <c r="DF705" s="16"/>
      <c r="DG705" s="16"/>
      <c r="DH705" s="16"/>
      <c r="DI705" s="16"/>
      <c r="DJ705" s="16"/>
      <c r="DK705" s="16"/>
      <c r="DL705" s="16"/>
      <c r="DM705" s="16"/>
      <c r="DN705" s="16"/>
      <c r="DO705" s="16"/>
      <c r="DP705" s="16"/>
      <c r="DQ705" s="16"/>
      <c r="DR705" s="16"/>
      <c r="DS705" s="16"/>
      <c r="DT705" s="16"/>
      <c r="DU705" s="16"/>
      <c r="DV705" s="16"/>
      <c r="DW705" s="16"/>
      <c r="DX705" s="16"/>
      <c r="DY705" s="16"/>
      <c r="DZ705" s="16"/>
      <c r="EA705" s="16"/>
      <c r="EB705" s="16"/>
      <c r="EC705" s="16"/>
      <c r="ED705" s="16"/>
      <c r="EE705" s="16"/>
      <c r="EF705" s="16"/>
      <c r="EG705" s="16"/>
      <c r="EH705" s="16"/>
      <c r="EI705" s="16"/>
      <c r="EJ705" s="16"/>
      <c r="EK705" s="16"/>
      <c r="EL705" s="16"/>
      <c r="EM705" s="16"/>
      <c r="EN705" s="16"/>
      <c r="EO705" s="16"/>
      <c r="EP705" s="16"/>
      <c r="EQ705" s="16"/>
      <c r="ER705" s="16"/>
      <c r="ES705" s="16"/>
      <c r="ET705" s="16"/>
      <c r="EU705" s="16"/>
      <c r="EV705" s="16"/>
      <c r="EW705" s="16"/>
      <c r="EX705" s="16"/>
      <c r="EY705" s="16"/>
      <c r="EZ705" s="16"/>
      <c r="FA705" s="16"/>
    </row>
    <row r="706" spans="1:157" ht="15.75">
      <c r="A706" s="86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  <c r="DF706" s="16"/>
      <c r="DG706" s="16"/>
      <c r="DH706" s="16"/>
      <c r="DI706" s="16"/>
      <c r="DJ706" s="16"/>
      <c r="DK706" s="16"/>
      <c r="DL706" s="16"/>
      <c r="DM706" s="16"/>
      <c r="DN706" s="16"/>
      <c r="DO706" s="16"/>
      <c r="DP706" s="16"/>
      <c r="DQ706" s="16"/>
      <c r="DR706" s="16"/>
      <c r="DS706" s="16"/>
      <c r="DT706" s="16"/>
      <c r="DU706" s="16"/>
      <c r="DV706" s="16"/>
      <c r="DW706" s="16"/>
      <c r="DX706" s="16"/>
      <c r="DY706" s="16"/>
      <c r="DZ706" s="16"/>
      <c r="EA706" s="16"/>
      <c r="EB706" s="16"/>
      <c r="EC706" s="16"/>
      <c r="ED706" s="16"/>
      <c r="EE706" s="16"/>
      <c r="EF706" s="16"/>
      <c r="EG706" s="16"/>
      <c r="EH706" s="16"/>
      <c r="EI706" s="16"/>
      <c r="EJ706" s="16"/>
      <c r="EK706" s="16"/>
      <c r="EL706" s="16"/>
      <c r="EM706" s="16"/>
      <c r="EN706" s="16"/>
      <c r="EO706" s="16"/>
      <c r="EP706" s="16"/>
      <c r="EQ706" s="16"/>
      <c r="ER706" s="16"/>
      <c r="ES706" s="16"/>
      <c r="ET706" s="16"/>
      <c r="EU706" s="16"/>
      <c r="EV706" s="16"/>
      <c r="EW706" s="16"/>
      <c r="EX706" s="16"/>
      <c r="EY706" s="16"/>
      <c r="EZ706" s="16"/>
      <c r="FA706" s="16"/>
    </row>
    <row r="707" spans="1:157" ht="15.75">
      <c r="A707" s="86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  <c r="DF707" s="16"/>
      <c r="DG707" s="16"/>
      <c r="DH707" s="16"/>
      <c r="DI707" s="16"/>
      <c r="DJ707" s="16"/>
      <c r="DK707" s="16"/>
      <c r="DL707" s="16"/>
      <c r="DM707" s="16"/>
      <c r="DN707" s="16"/>
      <c r="DO707" s="16"/>
      <c r="DP707" s="16"/>
      <c r="DQ707" s="16"/>
      <c r="DR707" s="16"/>
      <c r="DS707" s="16"/>
      <c r="DT707" s="16"/>
      <c r="DU707" s="16"/>
      <c r="DV707" s="16"/>
      <c r="DW707" s="16"/>
      <c r="DX707" s="16"/>
      <c r="DY707" s="16"/>
      <c r="DZ707" s="16"/>
      <c r="EA707" s="16"/>
      <c r="EB707" s="16"/>
      <c r="EC707" s="16"/>
      <c r="ED707" s="16"/>
      <c r="EE707" s="16"/>
      <c r="EF707" s="16"/>
      <c r="EG707" s="16"/>
      <c r="EH707" s="16"/>
      <c r="EI707" s="16"/>
      <c r="EJ707" s="16"/>
      <c r="EK707" s="16"/>
      <c r="EL707" s="16"/>
      <c r="EM707" s="16"/>
      <c r="EN707" s="16"/>
      <c r="EO707" s="16"/>
      <c r="EP707" s="16"/>
      <c r="EQ707" s="16"/>
      <c r="ER707" s="16"/>
      <c r="ES707" s="16"/>
      <c r="ET707" s="16"/>
      <c r="EU707" s="16"/>
      <c r="EV707" s="16"/>
      <c r="EW707" s="16"/>
      <c r="EX707" s="16"/>
      <c r="EY707" s="16"/>
      <c r="EZ707" s="16"/>
      <c r="FA707" s="16"/>
    </row>
    <row r="708" spans="1:157" ht="15.75">
      <c r="A708" s="86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  <c r="DE708" s="16"/>
      <c r="DF708" s="16"/>
      <c r="DG708" s="16"/>
      <c r="DH708" s="16"/>
      <c r="DI708" s="16"/>
      <c r="DJ708" s="16"/>
      <c r="DK708" s="16"/>
      <c r="DL708" s="16"/>
      <c r="DM708" s="16"/>
      <c r="DN708" s="16"/>
      <c r="DO708" s="16"/>
      <c r="DP708" s="16"/>
      <c r="DQ708" s="16"/>
      <c r="DR708" s="16"/>
      <c r="DS708" s="16"/>
      <c r="DT708" s="16"/>
      <c r="DU708" s="16"/>
      <c r="DV708" s="16"/>
      <c r="DW708" s="16"/>
      <c r="DX708" s="16"/>
      <c r="DY708" s="16"/>
      <c r="DZ708" s="16"/>
      <c r="EA708" s="16"/>
      <c r="EB708" s="16"/>
      <c r="EC708" s="16"/>
      <c r="ED708" s="16"/>
      <c r="EE708" s="16"/>
      <c r="EF708" s="16"/>
      <c r="EG708" s="16"/>
      <c r="EH708" s="16"/>
      <c r="EI708" s="16"/>
      <c r="EJ708" s="16"/>
      <c r="EK708" s="16"/>
      <c r="EL708" s="16"/>
      <c r="EM708" s="16"/>
      <c r="EN708" s="16"/>
      <c r="EO708" s="16"/>
      <c r="EP708" s="16"/>
      <c r="EQ708" s="16"/>
      <c r="ER708" s="16"/>
      <c r="ES708" s="16"/>
      <c r="ET708" s="16"/>
      <c r="EU708" s="16"/>
      <c r="EV708" s="16"/>
      <c r="EW708" s="16"/>
      <c r="EX708" s="16"/>
      <c r="EY708" s="16"/>
      <c r="EZ708" s="16"/>
      <c r="FA708" s="16"/>
    </row>
    <row r="709" spans="1:157" ht="15.75">
      <c r="A709" s="86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  <c r="DF709" s="16"/>
      <c r="DG709" s="16"/>
      <c r="DH709" s="16"/>
      <c r="DI709" s="16"/>
      <c r="DJ709" s="16"/>
      <c r="DK709" s="16"/>
      <c r="DL709" s="16"/>
      <c r="DM709" s="16"/>
      <c r="DN709" s="16"/>
      <c r="DO709" s="16"/>
      <c r="DP709" s="16"/>
      <c r="DQ709" s="16"/>
      <c r="DR709" s="16"/>
      <c r="DS709" s="16"/>
      <c r="DT709" s="16"/>
      <c r="DU709" s="16"/>
      <c r="DV709" s="16"/>
      <c r="DW709" s="16"/>
      <c r="DX709" s="16"/>
      <c r="DY709" s="16"/>
      <c r="DZ709" s="16"/>
      <c r="EA709" s="16"/>
      <c r="EB709" s="16"/>
      <c r="EC709" s="16"/>
      <c r="ED709" s="16"/>
      <c r="EE709" s="16"/>
      <c r="EF709" s="16"/>
      <c r="EG709" s="16"/>
      <c r="EH709" s="16"/>
      <c r="EI709" s="16"/>
      <c r="EJ709" s="16"/>
      <c r="EK709" s="16"/>
      <c r="EL709" s="16"/>
      <c r="EM709" s="16"/>
      <c r="EN709" s="16"/>
      <c r="EO709" s="16"/>
      <c r="EP709" s="16"/>
      <c r="EQ709" s="16"/>
      <c r="ER709" s="16"/>
      <c r="ES709" s="16"/>
      <c r="ET709" s="16"/>
      <c r="EU709" s="16"/>
      <c r="EV709" s="16"/>
      <c r="EW709" s="16"/>
      <c r="EX709" s="16"/>
      <c r="EY709" s="16"/>
      <c r="EZ709" s="16"/>
      <c r="FA709" s="16"/>
    </row>
    <row r="710" spans="1:157" ht="15.75">
      <c r="A710" s="86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  <c r="DE710" s="16"/>
      <c r="DF710" s="16"/>
      <c r="DG710" s="16"/>
      <c r="DH710" s="16"/>
      <c r="DI710" s="16"/>
      <c r="DJ710" s="16"/>
      <c r="DK710" s="16"/>
      <c r="DL710" s="16"/>
      <c r="DM710" s="16"/>
      <c r="DN710" s="16"/>
      <c r="DO710" s="16"/>
      <c r="DP710" s="16"/>
      <c r="DQ710" s="16"/>
      <c r="DR710" s="16"/>
      <c r="DS710" s="16"/>
      <c r="DT710" s="16"/>
      <c r="DU710" s="16"/>
      <c r="DV710" s="16"/>
      <c r="DW710" s="16"/>
      <c r="DX710" s="16"/>
      <c r="DY710" s="16"/>
      <c r="DZ710" s="16"/>
      <c r="EA710" s="16"/>
      <c r="EB710" s="16"/>
      <c r="EC710" s="16"/>
      <c r="ED710" s="16"/>
      <c r="EE710" s="16"/>
      <c r="EF710" s="16"/>
      <c r="EG710" s="16"/>
      <c r="EH710" s="16"/>
      <c r="EI710" s="16"/>
      <c r="EJ710" s="16"/>
      <c r="EK710" s="16"/>
      <c r="EL710" s="16"/>
      <c r="EM710" s="16"/>
      <c r="EN710" s="16"/>
      <c r="EO710" s="16"/>
      <c r="EP710" s="16"/>
      <c r="EQ710" s="16"/>
      <c r="ER710" s="16"/>
      <c r="ES710" s="16"/>
      <c r="ET710" s="16"/>
      <c r="EU710" s="16"/>
      <c r="EV710" s="16"/>
      <c r="EW710" s="16"/>
      <c r="EX710" s="16"/>
      <c r="EY710" s="16"/>
      <c r="EZ710" s="16"/>
      <c r="FA710" s="16"/>
    </row>
    <row r="711" spans="1:157" ht="15.75">
      <c r="A711" s="86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  <c r="DF711" s="16"/>
      <c r="DG711" s="16"/>
      <c r="DH711" s="16"/>
      <c r="DI711" s="16"/>
      <c r="DJ711" s="16"/>
      <c r="DK711" s="16"/>
      <c r="DL711" s="16"/>
      <c r="DM711" s="16"/>
      <c r="DN711" s="16"/>
      <c r="DO711" s="16"/>
      <c r="DP711" s="16"/>
      <c r="DQ711" s="16"/>
      <c r="DR711" s="16"/>
      <c r="DS711" s="16"/>
      <c r="DT711" s="16"/>
      <c r="DU711" s="16"/>
      <c r="DV711" s="16"/>
      <c r="DW711" s="16"/>
      <c r="DX711" s="16"/>
      <c r="DY711" s="16"/>
      <c r="DZ711" s="16"/>
      <c r="EA711" s="16"/>
      <c r="EB711" s="16"/>
      <c r="EC711" s="16"/>
      <c r="ED711" s="16"/>
      <c r="EE711" s="16"/>
      <c r="EF711" s="16"/>
      <c r="EG711" s="16"/>
      <c r="EH711" s="16"/>
      <c r="EI711" s="16"/>
      <c r="EJ711" s="16"/>
      <c r="EK711" s="16"/>
      <c r="EL711" s="16"/>
      <c r="EM711" s="16"/>
      <c r="EN711" s="16"/>
      <c r="EO711" s="16"/>
      <c r="EP711" s="16"/>
      <c r="EQ711" s="16"/>
      <c r="ER711" s="16"/>
      <c r="ES711" s="16"/>
      <c r="ET711" s="16"/>
      <c r="EU711" s="16"/>
      <c r="EV711" s="16"/>
      <c r="EW711" s="16"/>
      <c r="EX711" s="16"/>
      <c r="EY711" s="16"/>
      <c r="EZ711" s="16"/>
      <c r="FA711" s="16"/>
    </row>
    <row r="712" spans="1:157" ht="15.75">
      <c r="A712" s="86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  <c r="DG712" s="16"/>
      <c r="DH712" s="16"/>
      <c r="DI712" s="16"/>
      <c r="DJ712" s="16"/>
      <c r="DK712" s="16"/>
      <c r="DL712" s="16"/>
      <c r="DM712" s="16"/>
      <c r="DN712" s="16"/>
      <c r="DO712" s="16"/>
      <c r="DP712" s="16"/>
      <c r="DQ712" s="16"/>
      <c r="DR712" s="16"/>
      <c r="DS712" s="16"/>
      <c r="DT712" s="16"/>
      <c r="DU712" s="16"/>
      <c r="DV712" s="16"/>
      <c r="DW712" s="16"/>
      <c r="DX712" s="16"/>
      <c r="DY712" s="16"/>
      <c r="DZ712" s="16"/>
      <c r="EA712" s="16"/>
      <c r="EB712" s="16"/>
      <c r="EC712" s="16"/>
      <c r="ED712" s="16"/>
      <c r="EE712" s="16"/>
      <c r="EF712" s="16"/>
      <c r="EG712" s="16"/>
      <c r="EH712" s="16"/>
      <c r="EI712" s="16"/>
      <c r="EJ712" s="16"/>
      <c r="EK712" s="16"/>
      <c r="EL712" s="16"/>
      <c r="EM712" s="16"/>
      <c r="EN712" s="16"/>
      <c r="EO712" s="16"/>
      <c r="EP712" s="16"/>
      <c r="EQ712" s="16"/>
      <c r="ER712" s="16"/>
      <c r="ES712" s="16"/>
      <c r="ET712" s="16"/>
      <c r="EU712" s="16"/>
      <c r="EV712" s="16"/>
      <c r="EW712" s="16"/>
      <c r="EX712" s="16"/>
      <c r="EY712" s="16"/>
      <c r="EZ712" s="16"/>
      <c r="FA712" s="16"/>
    </row>
    <row r="713" spans="1:157" ht="15.75">
      <c r="A713" s="86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  <c r="DE713" s="16"/>
      <c r="DF713" s="16"/>
      <c r="DG713" s="16"/>
      <c r="DH713" s="16"/>
      <c r="DI713" s="16"/>
      <c r="DJ713" s="16"/>
      <c r="DK713" s="16"/>
      <c r="DL713" s="16"/>
      <c r="DM713" s="16"/>
      <c r="DN713" s="16"/>
      <c r="DO713" s="16"/>
      <c r="DP713" s="16"/>
      <c r="DQ713" s="16"/>
      <c r="DR713" s="16"/>
      <c r="DS713" s="16"/>
      <c r="DT713" s="16"/>
      <c r="DU713" s="16"/>
      <c r="DV713" s="16"/>
      <c r="DW713" s="16"/>
      <c r="DX713" s="16"/>
      <c r="DY713" s="16"/>
      <c r="DZ713" s="16"/>
      <c r="EA713" s="16"/>
      <c r="EB713" s="16"/>
      <c r="EC713" s="16"/>
      <c r="ED713" s="16"/>
      <c r="EE713" s="16"/>
      <c r="EF713" s="16"/>
      <c r="EG713" s="16"/>
      <c r="EH713" s="16"/>
      <c r="EI713" s="16"/>
      <c r="EJ713" s="16"/>
      <c r="EK713" s="16"/>
      <c r="EL713" s="16"/>
      <c r="EM713" s="16"/>
      <c r="EN713" s="16"/>
      <c r="EO713" s="16"/>
      <c r="EP713" s="16"/>
      <c r="EQ713" s="16"/>
      <c r="ER713" s="16"/>
      <c r="ES713" s="16"/>
      <c r="ET713" s="16"/>
      <c r="EU713" s="16"/>
      <c r="EV713" s="16"/>
      <c r="EW713" s="16"/>
      <c r="EX713" s="16"/>
      <c r="EY713" s="16"/>
      <c r="EZ713" s="16"/>
      <c r="FA713" s="16"/>
    </row>
    <row r="714" spans="1:157" ht="15.75">
      <c r="A714" s="86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  <c r="DE714" s="16"/>
      <c r="DF714" s="16"/>
      <c r="DG714" s="16"/>
      <c r="DH714" s="16"/>
      <c r="DI714" s="16"/>
      <c r="DJ714" s="16"/>
      <c r="DK714" s="16"/>
      <c r="DL714" s="16"/>
      <c r="DM714" s="16"/>
      <c r="DN714" s="16"/>
      <c r="DO714" s="16"/>
      <c r="DP714" s="16"/>
      <c r="DQ714" s="16"/>
      <c r="DR714" s="16"/>
      <c r="DS714" s="16"/>
      <c r="DT714" s="16"/>
      <c r="DU714" s="16"/>
      <c r="DV714" s="16"/>
      <c r="DW714" s="16"/>
      <c r="DX714" s="16"/>
      <c r="DY714" s="16"/>
      <c r="DZ714" s="16"/>
      <c r="EA714" s="16"/>
      <c r="EB714" s="16"/>
      <c r="EC714" s="16"/>
      <c r="ED714" s="16"/>
      <c r="EE714" s="16"/>
      <c r="EF714" s="16"/>
      <c r="EG714" s="16"/>
      <c r="EH714" s="16"/>
      <c r="EI714" s="16"/>
      <c r="EJ714" s="16"/>
      <c r="EK714" s="16"/>
      <c r="EL714" s="16"/>
      <c r="EM714" s="16"/>
      <c r="EN714" s="16"/>
      <c r="EO714" s="16"/>
      <c r="EP714" s="16"/>
      <c r="EQ714" s="16"/>
      <c r="ER714" s="16"/>
      <c r="ES714" s="16"/>
      <c r="ET714" s="16"/>
      <c r="EU714" s="16"/>
      <c r="EV714" s="16"/>
      <c r="EW714" s="16"/>
      <c r="EX714" s="16"/>
      <c r="EY714" s="16"/>
      <c r="EZ714" s="16"/>
      <c r="FA714" s="16"/>
    </row>
    <row r="715" spans="1:157" ht="15.75">
      <c r="A715" s="86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  <c r="DG715" s="16"/>
      <c r="DH715" s="16"/>
      <c r="DI715" s="16"/>
      <c r="DJ715" s="16"/>
      <c r="DK715" s="16"/>
      <c r="DL715" s="16"/>
      <c r="DM715" s="16"/>
      <c r="DN715" s="16"/>
      <c r="DO715" s="16"/>
      <c r="DP715" s="16"/>
      <c r="DQ715" s="16"/>
      <c r="DR715" s="16"/>
      <c r="DS715" s="16"/>
      <c r="DT715" s="16"/>
      <c r="DU715" s="16"/>
      <c r="DV715" s="16"/>
      <c r="DW715" s="16"/>
      <c r="DX715" s="16"/>
      <c r="DY715" s="16"/>
      <c r="DZ715" s="16"/>
      <c r="EA715" s="16"/>
      <c r="EB715" s="16"/>
      <c r="EC715" s="16"/>
      <c r="ED715" s="16"/>
      <c r="EE715" s="16"/>
      <c r="EF715" s="16"/>
      <c r="EG715" s="16"/>
      <c r="EH715" s="16"/>
      <c r="EI715" s="16"/>
      <c r="EJ715" s="16"/>
      <c r="EK715" s="16"/>
      <c r="EL715" s="16"/>
      <c r="EM715" s="16"/>
      <c r="EN715" s="16"/>
      <c r="EO715" s="16"/>
      <c r="EP715" s="16"/>
      <c r="EQ715" s="16"/>
      <c r="ER715" s="16"/>
      <c r="ES715" s="16"/>
      <c r="ET715" s="16"/>
      <c r="EU715" s="16"/>
      <c r="EV715" s="16"/>
      <c r="EW715" s="16"/>
      <c r="EX715" s="16"/>
      <c r="EY715" s="16"/>
      <c r="EZ715" s="16"/>
      <c r="FA715" s="16"/>
    </row>
    <row r="716" spans="1:157" ht="15.75">
      <c r="A716" s="86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  <c r="DF716" s="16"/>
      <c r="DG716" s="16"/>
      <c r="DH716" s="16"/>
      <c r="DI716" s="16"/>
      <c r="DJ716" s="16"/>
      <c r="DK716" s="16"/>
      <c r="DL716" s="16"/>
      <c r="DM716" s="16"/>
      <c r="DN716" s="16"/>
      <c r="DO716" s="16"/>
      <c r="DP716" s="16"/>
      <c r="DQ716" s="16"/>
      <c r="DR716" s="16"/>
      <c r="DS716" s="16"/>
      <c r="DT716" s="16"/>
      <c r="DU716" s="16"/>
      <c r="DV716" s="16"/>
      <c r="DW716" s="16"/>
      <c r="DX716" s="16"/>
      <c r="DY716" s="16"/>
      <c r="DZ716" s="16"/>
      <c r="EA716" s="16"/>
      <c r="EB716" s="16"/>
      <c r="EC716" s="16"/>
      <c r="ED716" s="16"/>
      <c r="EE716" s="16"/>
      <c r="EF716" s="16"/>
      <c r="EG716" s="16"/>
      <c r="EH716" s="16"/>
      <c r="EI716" s="16"/>
      <c r="EJ716" s="16"/>
      <c r="EK716" s="16"/>
      <c r="EL716" s="16"/>
      <c r="EM716" s="16"/>
      <c r="EN716" s="16"/>
      <c r="EO716" s="16"/>
      <c r="EP716" s="16"/>
      <c r="EQ716" s="16"/>
      <c r="ER716" s="16"/>
      <c r="ES716" s="16"/>
      <c r="ET716" s="16"/>
      <c r="EU716" s="16"/>
      <c r="EV716" s="16"/>
      <c r="EW716" s="16"/>
      <c r="EX716" s="16"/>
      <c r="EY716" s="16"/>
      <c r="EZ716" s="16"/>
      <c r="FA716" s="16"/>
    </row>
    <row r="717" spans="1:157" ht="15.75">
      <c r="A717" s="86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  <c r="DE717" s="16"/>
      <c r="DF717" s="16"/>
      <c r="DG717" s="16"/>
      <c r="DH717" s="16"/>
      <c r="DI717" s="16"/>
      <c r="DJ717" s="16"/>
      <c r="DK717" s="16"/>
      <c r="DL717" s="16"/>
      <c r="DM717" s="16"/>
      <c r="DN717" s="16"/>
      <c r="DO717" s="16"/>
      <c r="DP717" s="16"/>
      <c r="DQ717" s="16"/>
      <c r="DR717" s="16"/>
      <c r="DS717" s="16"/>
      <c r="DT717" s="16"/>
      <c r="DU717" s="16"/>
      <c r="DV717" s="16"/>
      <c r="DW717" s="16"/>
      <c r="DX717" s="16"/>
      <c r="DY717" s="16"/>
      <c r="DZ717" s="16"/>
      <c r="EA717" s="16"/>
      <c r="EB717" s="16"/>
      <c r="EC717" s="16"/>
      <c r="ED717" s="16"/>
      <c r="EE717" s="16"/>
      <c r="EF717" s="16"/>
      <c r="EG717" s="16"/>
      <c r="EH717" s="16"/>
      <c r="EI717" s="16"/>
      <c r="EJ717" s="16"/>
      <c r="EK717" s="16"/>
      <c r="EL717" s="16"/>
      <c r="EM717" s="16"/>
      <c r="EN717" s="16"/>
      <c r="EO717" s="16"/>
      <c r="EP717" s="16"/>
      <c r="EQ717" s="16"/>
      <c r="ER717" s="16"/>
      <c r="ES717" s="16"/>
      <c r="ET717" s="16"/>
      <c r="EU717" s="16"/>
      <c r="EV717" s="16"/>
      <c r="EW717" s="16"/>
      <c r="EX717" s="16"/>
      <c r="EY717" s="16"/>
      <c r="EZ717" s="16"/>
      <c r="FA717" s="16"/>
    </row>
    <row r="718" spans="1:157" ht="15.75">
      <c r="A718" s="86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  <c r="DE718" s="16"/>
      <c r="DF718" s="16"/>
      <c r="DG718" s="16"/>
      <c r="DH718" s="16"/>
      <c r="DI718" s="16"/>
      <c r="DJ718" s="16"/>
      <c r="DK718" s="16"/>
      <c r="DL718" s="16"/>
      <c r="DM718" s="16"/>
      <c r="DN718" s="16"/>
      <c r="DO718" s="16"/>
      <c r="DP718" s="16"/>
      <c r="DQ718" s="16"/>
      <c r="DR718" s="16"/>
      <c r="DS718" s="16"/>
      <c r="DT718" s="16"/>
      <c r="DU718" s="16"/>
      <c r="DV718" s="16"/>
      <c r="DW718" s="16"/>
      <c r="DX718" s="16"/>
      <c r="DY718" s="16"/>
      <c r="DZ718" s="16"/>
      <c r="EA718" s="16"/>
      <c r="EB718" s="16"/>
      <c r="EC718" s="16"/>
      <c r="ED718" s="16"/>
      <c r="EE718" s="16"/>
      <c r="EF718" s="16"/>
      <c r="EG718" s="16"/>
      <c r="EH718" s="16"/>
      <c r="EI718" s="16"/>
      <c r="EJ718" s="16"/>
      <c r="EK718" s="16"/>
      <c r="EL718" s="16"/>
      <c r="EM718" s="16"/>
      <c r="EN718" s="16"/>
      <c r="EO718" s="16"/>
      <c r="EP718" s="16"/>
      <c r="EQ718" s="16"/>
      <c r="ER718" s="16"/>
      <c r="ES718" s="16"/>
      <c r="ET718" s="16"/>
      <c r="EU718" s="16"/>
      <c r="EV718" s="16"/>
      <c r="EW718" s="16"/>
      <c r="EX718" s="16"/>
      <c r="EY718" s="16"/>
      <c r="EZ718" s="16"/>
      <c r="FA718" s="16"/>
    </row>
    <row r="719" spans="1:157" ht="15.75">
      <c r="A719" s="86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  <c r="DE719" s="16"/>
      <c r="DF719" s="16"/>
      <c r="DG719" s="16"/>
      <c r="DH719" s="16"/>
      <c r="DI719" s="16"/>
      <c r="DJ719" s="16"/>
      <c r="DK719" s="16"/>
      <c r="DL719" s="16"/>
      <c r="DM719" s="16"/>
      <c r="DN719" s="16"/>
      <c r="DO719" s="16"/>
      <c r="DP719" s="16"/>
      <c r="DQ719" s="16"/>
      <c r="DR719" s="16"/>
      <c r="DS719" s="16"/>
      <c r="DT719" s="16"/>
      <c r="DU719" s="16"/>
      <c r="DV719" s="16"/>
      <c r="DW719" s="16"/>
      <c r="DX719" s="16"/>
      <c r="DY719" s="16"/>
      <c r="DZ719" s="16"/>
      <c r="EA719" s="16"/>
      <c r="EB719" s="16"/>
      <c r="EC719" s="16"/>
      <c r="ED719" s="16"/>
      <c r="EE719" s="16"/>
      <c r="EF719" s="16"/>
      <c r="EG719" s="16"/>
      <c r="EH719" s="16"/>
      <c r="EI719" s="16"/>
      <c r="EJ719" s="16"/>
      <c r="EK719" s="16"/>
      <c r="EL719" s="16"/>
      <c r="EM719" s="16"/>
      <c r="EN719" s="16"/>
      <c r="EO719" s="16"/>
      <c r="EP719" s="16"/>
      <c r="EQ719" s="16"/>
      <c r="ER719" s="16"/>
      <c r="ES719" s="16"/>
      <c r="ET719" s="16"/>
      <c r="EU719" s="16"/>
      <c r="EV719" s="16"/>
      <c r="EW719" s="16"/>
      <c r="EX719" s="16"/>
      <c r="EY719" s="16"/>
      <c r="EZ719" s="16"/>
      <c r="FA719" s="16"/>
    </row>
    <row r="720" spans="1:157" ht="15.75">
      <c r="A720" s="86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  <c r="DC720" s="16"/>
      <c r="DD720" s="16"/>
      <c r="DE720" s="16"/>
      <c r="DF720" s="16"/>
      <c r="DG720" s="16"/>
      <c r="DH720" s="16"/>
      <c r="DI720" s="16"/>
      <c r="DJ720" s="16"/>
      <c r="DK720" s="16"/>
      <c r="DL720" s="16"/>
      <c r="DM720" s="16"/>
      <c r="DN720" s="16"/>
      <c r="DO720" s="16"/>
      <c r="DP720" s="16"/>
      <c r="DQ720" s="16"/>
      <c r="DR720" s="16"/>
      <c r="DS720" s="16"/>
      <c r="DT720" s="16"/>
      <c r="DU720" s="16"/>
      <c r="DV720" s="16"/>
      <c r="DW720" s="16"/>
      <c r="DX720" s="16"/>
      <c r="DY720" s="16"/>
      <c r="DZ720" s="16"/>
      <c r="EA720" s="16"/>
      <c r="EB720" s="16"/>
      <c r="EC720" s="16"/>
      <c r="ED720" s="16"/>
      <c r="EE720" s="16"/>
      <c r="EF720" s="16"/>
      <c r="EG720" s="16"/>
      <c r="EH720" s="16"/>
      <c r="EI720" s="16"/>
      <c r="EJ720" s="16"/>
      <c r="EK720" s="16"/>
      <c r="EL720" s="16"/>
      <c r="EM720" s="16"/>
      <c r="EN720" s="16"/>
      <c r="EO720" s="16"/>
      <c r="EP720" s="16"/>
      <c r="EQ720" s="16"/>
      <c r="ER720" s="16"/>
      <c r="ES720" s="16"/>
      <c r="ET720" s="16"/>
      <c r="EU720" s="16"/>
      <c r="EV720" s="16"/>
      <c r="EW720" s="16"/>
      <c r="EX720" s="16"/>
      <c r="EY720" s="16"/>
      <c r="EZ720" s="16"/>
      <c r="FA720" s="16"/>
    </row>
    <row r="721" spans="1:157" ht="15.75">
      <c r="A721" s="86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  <c r="DE721" s="16"/>
      <c r="DF721" s="16"/>
      <c r="DG721" s="16"/>
      <c r="DH721" s="16"/>
      <c r="DI721" s="16"/>
      <c r="DJ721" s="16"/>
      <c r="DK721" s="16"/>
      <c r="DL721" s="16"/>
      <c r="DM721" s="16"/>
      <c r="DN721" s="16"/>
      <c r="DO721" s="16"/>
      <c r="DP721" s="16"/>
      <c r="DQ721" s="16"/>
      <c r="DR721" s="16"/>
      <c r="DS721" s="16"/>
      <c r="DT721" s="16"/>
      <c r="DU721" s="16"/>
      <c r="DV721" s="16"/>
      <c r="DW721" s="16"/>
      <c r="DX721" s="16"/>
      <c r="DY721" s="16"/>
      <c r="DZ721" s="16"/>
      <c r="EA721" s="16"/>
      <c r="EB721" s="16"/>
      <c r="EC721" s="16"/>
      <c r="ED721" s="16"/>
      <c r="EE721" s="16"/>
      <c r="EF721" s="16"/>
      <c r="EG721" s="16"/>
      <c r="EH721" s="16"/>
      <c r="EI721" s="16"/>
      <c r="EJ721" s="16"/>
      <c r="EK721" s="16"/>
      <c r="EL721" s="16"/>
      <c r="EM721" s="16"/>
      <c r="EN721" s="16"/>
      <c r="EO721" s="16"/>
      <c r="EP721" s="16"/>
      <c r="EQ721" s="16"/>
      <c r="ER721" s="16"/>
      <c r="ES721" s="16"/>
      <c r="ET721" s="16"/>
      <c r="EU721" s="16"/>
      <c r="EV721" s="16"/>
      <c r="EW721" s="16"/>
      <c r="EX721" s="16"/>
      <c r="EY721" s="16"/>
      <c r="EZ721" s="16"/>
      <c r="FA721" s="16"/>
    </row>
    <row r="722" spans="1:157" ht="15.75">
      <c r="A722" s="86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  <c r="DE722" s="16"/>
      <c r="DF722" s="16"/>
      <c r="DG722" s="16"/>
      <c r="DH722" s="16"/>
      <c r="DI722" s="16"/>
      <c r="DJ722" s="16"/>
      <c r="DK722" s="16"/>
      <c r="DL722" s="16"/>
      <c r="DM722" s="16"/>
      <c r="DN722" s="16"/>
      <c r="DO722" s="16"/>
      <c r="DP722" s="16"/>
      <c r="DQ722" s="16"/>
      <c r="DR722" s="16"/>
      <c r="DS722" s="16"/>
      <c r="DT722" s="16"/>
      <c r="DU722" s="16"/>
      <c r="DV722" s="16"/>
      <c r="DW722" s="16"/>
      <c r="DX722" s="16"/>
      <c r="DY722" s="16"/>
      <c r="DZ722" s="16"/>
      <c r="EA722" s="16"/>
      <c r="EB722" s="16"/>
      <c r="EC722" s="16"/>
      <c r="ED722" s="16"/>
      <c r="EE722" s="16"/>
      <c r="EF722" s="16"/>
      <c r="EG722" s="16"/>
      <c r="EH722" s="16"/>
      <c r="EI722" s="16"/>
      <c r="EJ722" s="16"/>
      <c r="EK722" s="16"/>
      <c r="EL722" s="16"/>
      <c r="EM722" s="16"/>
      <c r="EN722" s="16"/>
      <c r="EO722" s="16"/>
      <c r="EP722" s="16"/>
      <c r="EQ722" s="16"/>
      <c r="ER722" s="16"/>
      <c r="ES722" s="16"/>
      <c r="ET722" s="16"/>
      <c r="EU722" s="16"/>
      <c r="EV722" s="16"/>
      <c r="EW722" s="16"/>
      <c r="EX722" s="16"/>
      <c r="EY722" s="16"/>
      <c r="EZ722" s="16"/>
      <c r="FA722" s="16"/>
    </row>
    <row r="723" spans="1:157" ht="15.75">
      <c r="A723" s="86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  <c r="DC723" s="16"/>
      <c r="DD723" s="16"/>
      <c r="DE723" s="16"/>
      <c r="DF723" s="16"/>
      <c r="DG723" s="16"/>
      <c r="DH723" s="16"/>
      <c r="DI723" s="16"/>
      <c r="DJ723" s="16"/>
      <c r="DK723" s="16"/>
      <c r="DL723" s="16"/>
      <c r="DM723" s="16"/>
      <c r="DN723" s="16"/>
      <c r="DO723" s="16"/>
      <c r="DP723" s="16"/>
      <c r="DQ723" s="16"/>
      <c r="DR723" s="16"/>
      <c r="DS723" s="16"/>
      <c r="DT723" s="16"/>
      <c r="DU723" s="16"/>
      <c r="DV723" s="16"/>
      <c r="DW723" s="16"/>
      <c r="DX723" s="16"/>
      <c r="DY723" s="16"/>
      <c r="DZ723" s="16"/>
      <c r="EA723" s="16"/>
      <c r="EB723" s="16"/>
      <c r="EC723" s="16"/>
      <c r="ED723" s="16"/>
      <c r="EE723" s="16"/>
      <c r="EF723" s="16"/>
      <c r="EG723" s="16"/>
      <c r="EH723" s="16"/>
      <c r="EI723" s="16"/>
      <c r="EJ723" s="16"/>
      <c r="EK723" s="16"/>
      <c r="EL723" s="16"/>
      <c r="EM723" s="16"/>
      <c r="EN723" s="16"/>
      <c r="EO723" s="16"/>
      <c r="EP723" s="16"/>
      <c r="EQ723" s="16"/>
      <c r="ER723" s="16"/>
      <c r="ES723" s="16"/>
      <c r="ET723" s="16"/>
      <c r="EU723" s="16"/>
      <c r="EV723" s="16"/>
      <c r="EW723" s="16"/>
      <c r="EX723" s="16"/>
      <c r="EY723" s="16"/>
      <c r="EZ723" s="16"/>
      <c r="FA723" s="16"/>
    </row>
    <row r="724" spans="1:157" ht="15.75">
      <c r="A724" s="86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  <c r="DC724" s="16"/>
      <c r="DD724" s="16"/>
      <c r="DE724" s="16"/>
      <c r="DF724" s="16"/>
      <c r="DG724" s="16"/>
      <c r="DH724" s="16"/>
      <c r="DI724" s="16"/>
      <c r="DJ724" s="16"/>
      <c r="DK724" s="16"/>
      <c r="DL724" s="16"/>
      <c r="DM724" s="16"/>
      <c r="DN724" s="16"/>
      <c r="DO724" s="16"/>
      <c r="DP724" s="16"/>
      <c r="DQ724" s="16"/>
      <c r="DR724" s="16"/>
      <c r="DS724" s="16"/>
      <c r="DT724" s="16"/>
      <c r="DU724" s="16"/>
      <c r="DV724" s="16"/>
      <c r="DW724" s="16"/>
      <c r="DX724" s="16"/>
      <c r="DY724" s="16"/>
      <c r="DZ724" s="16"/>
      <c r="EA724" s="16"/>
      <c r="EB724" s="16"/>
      <c r="EC724" s="16"/>
      <c r="ED724" s="16"/>
      <c r="EE724" s="16"/>
      <c r="EF724" s="16"/>
      <c r="EG724" s="16"/>
      <c r="EH724" s="16"/>
      <c r="EI724" s="16"/>
      <c r="EJ724" s="16"/>
      <c r="EK724" s="16"/>
      <c r="EL724" s="16"/>
      <c r="EM724" s="16"/>
      <c r="EN724" s="16"/>
      <c r="EO724" s="16"/>
      <c r="EP724" s="16"/>
      <c r="EQ724" s="16"/>
      <c r="ER724" s="16"/>
      <c r="ES724" s="16"/>
      <c r="ET724" s="16"/>
      <c r="EU724" s="16"/>
      <c r="EV724" s="16"/>
      <c r="EW724" s="16"/>
      <c r="EX724" s="16"/>
      <c r="EY724" s="16"/>
      <c r="EZ724" s="16"/>
      <c r="FA724" s="16"/>
    </row>
    <row r="725" spans="1:157" ht="15.75">
      <c r="A725" s="86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  <c r="DF725" s="16"/>
      <c r="DG725" s="16"/>
      <c r="DH725" s="16"/>
      <c r="DI725" s="16"/>
      <c r="DJ725" s="16"/>
      <c r="DK725" s="16"/>
      <c r="DL725" s="16"/>
      <c r="DM725" s="16"/>
      <c r="DN725" s="16"/>
      <c r="DO725" s="16"/>
      <c r="DP725" s="16"/>
      <c r="DQ725" s="16"/>
      <c r="DR725" s="16"/>
      <c r="DS725" s="16"/>
      <c r="DT725" s="16"/>
      <c r="DU725" s="16"/>
      <c r="DV725" s="16"/>
      <c r="DW725" s="16"/>
      <c r="DX725" s="16"/>
      <c r="DY725" s="16"/>
      <c r="DZ725" s="16"/>
      <c r="EA725" s="16"/>
      <c r="EB725" s="16"/>
      <c r="EC725" s="16"/>
      <c r="ED725" s="16"/>
      <c r="EE725" s="16"/>
      <c r="EF725" s="16"/>
      <c r="EG725" s="16"/>
      <c r="EH725" s="16"/>
      <c r="EI725" s="16"/>
      <c r="EJ725" s="16"/>
      <c r="EK725" s="16"/>
      <c r="EL725" s="16"/>
      <c r="EM725" s="16"/>
      <c r="EN725" s="16"/>
      <c r="EO725" s="16"/>
      <c r="EP725" s="16"/>
      <c r="EQ725" s="16"/>
      <c r="ER725" s="16"/>
      <c r="ES725" s="16"/>
      <c r="ET725" s="16"/>
      <c r="EU725" s="16"/>
      <c r="EV725" s="16"/>
      <c r="EW725" s="16"/>
      <c r="EX725" s="16"/>
      <c r="EY725" s="16"/>
      <c r="EZ725" s="16"/>
      <c r="FA725" s="16"/>
    </row>
    <row r="726" spans="1:157" ht="15.75">
      <c r="A726" s="86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  <c r="DC726" s="16"/>
      <c r="DD726" s="16"/>
      <c r="DE726" s="16"/>
      <c r="DF726" s="16"/>
      <c r="DG726" s="16"/>
      <c r="DH726" s="16"/>
      <c r="DI726" s="16"/>
      <c r="DJ726" s="16"/>
      <c r="DK726" s="16"/>
      <c r="DL726" s="16"/>
      <c r="DM726" s="16"/>
      <c r="DN726" s="16"/>
      <c r="DO726" s="16"/>
      <c r="DP726" s="16"/>
      <c r="DQ726" s="16"/>
      <c r="DR726" s="16"/>
      <c r="DS726" s="16"/>
      <c r="DT726" s="16"/>
      <c r="DU726" s="16"/>
      <c r="DV726" s="16"/>
      <c r="DW726" s="16"/>
      <c r="DX726" s="16"/>
      <c r="DY726" s="16"/>
      <c r="DZ726" s="16"/>
      <c r="EA726" s="16"/>
      <c r="EB726" s="16"/>
      <c r="EC726" s="16"/>
      <c r="ED726" s="16"/>
      <c r="EE726" s="16"/>
      <c r="EF726" s="16"/>
      <c r="EG726" s="16"/>
      <c r="EH726" s="16"/>
      <c r="EI726" s="16"/>
      <c r="EJ726" s="16"/>
      <c r="EK726" s="16"/>
      <c r="EL726" s="16"/>
      <c r="EM726" s="16"/>
      <c r="EN726" s="16"/>
      <c r="EO726" s="16"/>
      <c r="EP726" s="16"/>
      <c r="EQ726" s="16"/>
      <c r="ER726" s="16"/>
      <c r="ES726" s="16"/>
      <c r="ET726" s="16"/>
      <c r="EU726" s="16"/>
      <c r="EV726" s="16"/>
      <c r="EW726" s="16"/>
      <c r="EX726" s="16"/>
      <c r="EY726" s="16"/>
      <c r="EZ726" s="16"/>
      <c r="FA726" s="16"/>
    </row>
    <row r="727" spans="1:157" ht="15.75">
      <c r="A727" s="86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  <c r="DE727" s="16"/>
      <c r="DF727" s="16"/>
      <c r="DG727" s="16"/>
      <c r="DH727" s="16"/>
      <c r="DI727" s="16"/>
      <c r="DJ727" s="16"/>
      <c r="DK727" s="16"/>
      <c r="DL727" s="16"/>
      <c r="DM727" s="16"/>
      <c r="DN727" s="16"/>
      <c r="DO727" s="16"/>
      <c r="DP727" s="16"/>
      <c r="DQ727" s="16"/>
      <c r="DR727" s="16"/>
      <c r="DS727" s="16"/>
      <c r="DT727" s="16"/>
      <c r="DU727" s="16"/>
      <c r="DV727" s="16"/>
      <c r="DW727" s="16"/>
      <c r="DX727" s="16"/>
      <c r="DY727" s="16"/>
      <c r="DZ727" s="16"/>
      <c r="EA727" s="16"/>
      <c r="EB727" s="16"/>
      <c r="EC727" s="16"/>
      <c r="ED727" s="16"/>
      <c r="EE727" s="16"/>
      <c r="EF727" s="16"/>
      <c r="EG727" s="16"/>
      <c r="EH727" s="16"/>
      <c r="EI727" s="16"/>
      <c r="EJ727" s="16"/>
      <c r="EK727" s="16"/>
      <c r="EL727" s="16"/>
      <c r="EM727" s="16"/>
      <c r="EN727" s="16"/>
      <c r="EO727" s="16"/>
      <c r="EP727" s="16"/>
      <c r="EQ727" s="16"/>
      <c r="ER727" s="16"/>
      <c r="ES727" s="16"/>
      <c r="ET727" s="16"/>
      <c r="EU727" s="16"/>
      <c r="EV727" s="16"/>
      <c r="EW727" s="16"/>
      <c r="EX727" s="16"/>
      <c r="EY727" s="16"/>
      <c r="EZ727" s="16"/>
      <c r="FA727" s="16"/>
    </row>
    <row r="728" spans="1:157" ht="15.75">
      <c r="A728" s="86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  <c r="DC728" s="16"/>
      <c r="DD728" s="16"/>
      <c r="DE728" s="16"/>
      <c r="DF728" s="16"/>
      <c r="DG728" s="16"/>
      <c r="DH728" s="16"/>
      <c r="DI728" s="16"/>
      <c r="DJ728" s="16"/>
      <c r="DK728" s="16"/>
      <c r="DL728" s="16"/>
      <c r="DM728" s="16"/>
      <c r="DN728" s="16"/>
      <c r="DO728" s="16"/>
      <c r="DP728" s="16"/>
      <c r="DQ728" s="16"/>
      <c r="DR728" s="16"/>
      <c r="DS728" s="16"/>
      <c r="DT728" s="16"/>
      <c r="DU728" s="16"/>
      <c r="DV728" s="16"/>
      <c r="DW728" s="16"/>
      <c r="DX728" s="16"/>
      <c r="DY728" s="16"/>
      <c r="DZ728" s="16"/>
      <c r="EA728" s="16"/>
      <c r="EB728" s="16"/>
      <c r="EC728" s="16"/>
      <c r="ED728" s="16"/>
      <c r="EE728" s="16"/>
      <c r="EF728" s="16"/>
      <c r="EG728" s="16"/>
      <c r="EH728" s="16"/>
      <c r="EI728" s="16"/>
      <c r="EJ728" s="16"/>
      <c r="EK728" s="16"/>
      <c r="EL728" s="16"/>
      <c r="EM728" s="16"/>
      <c r="EN728" s="16"/>
      <c r="EO728" s="16"/>
      <c r="EP728" s="16"/>
      <c r="EQ728" s="16"/>
      <c r="ER728" s="16"/>
      <c r="ES728" s="16"/>
      <c r="ET728" s="16"/>
      <c r="EU728" s="16"/>
      <c r="EV728" s="16"/>
      <c r="EW728" s="16"/>
      <c r="EX728" s="16"/>
      <c r="EY728" s="16"/>
      <c r="EZ728" s="16"/>
      <c r="FA728" s="16"/>
    </row>
    <row r="729" spans="1:157" ht="15.75">
      <c r="A729" s="86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  <c r="DC729" s="16"/>
      <c r="DD729" s="16"/>
      <c r="DE729" s="16"/>
      <c r="DF729" s="16"/>
      <c r="DG729" s="16"/>
      <c r="DH729" s="16"/>
      <c r="DI729" s="16"/>
      <c r="DJ729" s="16"/>
      <c r="DK729" s="16"/>
      <c r="DL729" s="16"/>
      <c r="DM729" s="16"/>
      <c r="DN729" s="16"/>
      <c r="DO729" s="16"/>
      <c r="DP729" s="16"/>
      <c r="DQ729" s="16"/>
      <c r="DR729" s="16"/>
      <c r="DS729" s="16"/>
      <c r="DT729" s="16"/>
      <c r="DU729" s="16"/>
      <c r="DV729" s="16"/>
      <c r="DW729" s="16"/>
      <c r="DX729" s="16"/>
      <c r="DY729" s="16"/>
      <c r="DZ729" s="16"/>
      <c r="EA729" s="16"/>
      <c r="EB729" s="16"/>
      <c r="EC729" s="16"/>
      <c r="ED729" s="16"/>
      <c r="EE729" s="16"/>
      <c r="EF729" s="16"/>
      <c r="EG729" s="16"/>
      <c r="EH729" s="16"/>
      <c r="EI729" s="16"/>
      <c r="EJ729" s="16"/>
      <c r="EK729" s="16"/>
      <c r="EL729" s="16"/>
      <c r="EM729" s="16"/>
      <c r="EN729" s="16"/>
      <c r="EO729" s="16"/>
      <c r="EP729" s="16"/>
      <c r="EQ729" s="16"/>
      <c r="ER729" s="16"/>
      <c r="ES729" s="16"/>
      <c r="ET729" s="16"/>
      <c r="EU729" s="16"/>
      <c r="EV729" s="16"/>
      <c r="EW729" s="16"/>
      <c r="EX729" s="16"/>
      <c r="EY729" s="16"/>
      <c r="EZ729" s="16"/>
      <c r="FA729" s="16"/>
    </row>
    <row r="730" spans="1:157" ht="15.75">
      <c r="A730" s="86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  <c r="DC730" s="16"/>
      <c r="DD730" s="16"/>
      <c r="DE730" s="16"/>
      <c r="DF730" s="16"/>
      <c r="DG730" s="16"/>
      <c r="DH730" s="16"/>
      <c r="DI730" s="16"/>
      <c r="DJ730" s="16"/>
      <c r="DK730" s="16"/>
      <c r="DL730" s="16"/>
      <c r="DM730" s="16"/>
      <c r="DN730" s="16"/>
      <c r="DO730" s="16"/>
      <c r="DP730" s="16"/>
      <c r="DQ730" s="16"/>
      <c r="DR730" s="16"/>
      <c r="DS730" s="16"/>
      <c r="DT730" s="16"/>
      <c r="DU730" s="16"/>
      <c r="DV730" s="16"/>
      <c r="DW730" s="16"/>
      <c r="DX730" s="16"/>
      <c r="DY730" s="16"/>
      <c r="DZ730" s="16"/>
      <c r="EA730" s="16"/>
      <c r="EB730" s="16"/>
      <c r="EC730" s="16"/>
      <c r="ED730" s="16"/>
      <c r="EE730" s="16"/>
      <c r="EF730" s="16"/>
      <c r="EG730" s="16"/>
      <c r="EH730" s="16"/>
      <c r="EI730" s="16"/>
      <c r="EJ730" s="16"/>
      <c r="EK730" s="16"/>
      <c r="EL730" s="16"/>
      <c r="EM730" s="16"/>
      <c r="EN730" s="16"/>
      <c r="EO730" s="16"/>
      <c r="EP730" s="16"/>
      <c r="EQ730" s="16"/>
      <c r="ER730" s="16"/>
      <c r="ES730" s="16"/>
      <c r="ET730" s="16"/>
      <c r="EU730" s="16"/>
      <c r="EV730" s="16"/>
      <c r="EW730" s="16"/>
      <c r="EX730" s="16"/>
      <c r="EY730" s="16"/>
      <c r="EZ730" s="16"/>
      <c r="FA730" s="16"/>
    </row>
    <row r="731" spans="1:157" ht="15.75">
      <c r="A731" s="86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  <c r="DE731" s="16"/>
      <c r="DF731" s="16"/>
      <c r="DG731" s="16"/>
      <c r="DH731" s="16"/>
      <c r="DI731" s="16"/>
      <c r="DJ731" s="16"/>
      <c r="DK731" s="16"/>
      <c r="DL731" s="16"/>
      <c r="DM731" s="16"/>
      <c r="DN731" s="16"/>
      <c r="DO731" s="16"/>
      <c r="DP731" s="16"/>
      <c r="DQ731" s="16"/>
      <c r="DR731" s="16"/>
      <c r="DS731" s="16"/>
      <c r="DT731" s="16"/>
      <c r="DU731" s="16"/>
      <c r="DV731" s="16"/>
      <c r="DW731" s="16"/>
      <c r="DX731" s="16"/>
      <c r="DY731" s="16"/>
      <c r="DZ731" s="16"/>
      <c r="EA731" s="16"/>
      <c r="EB731" s="16"/>
      <c r="EC731" s="16"/>
      <c r="ED731" s="16"/>
      <c r="EE731" s="16"/>
      <c r="EF731" s="16"/>
      <c r="EG731" s="16"/>
      <c r="EH731" s="16"/>
      <c r="EI731" s="16"/>
      <c r="EJ731" s="16"/>
      <c r="EK731" s="16"/>
      <c r="EL731" s="16"/>
      <c r="EM731" s="16"/>
      <c r="EN731" s="16"/>
      <c r="EO731" s="16"/>
      <c r="EP731" s="16"/>
      <c r="EQ731" s="16"/>
      <c r="ER731" s="16"/>
      <c r="ES731" s="16"/>
      <c r="ET731" s="16"/>
      <c r="EU731" s="16"/>
      <c r="EV731" s="16"/>
      <c r="EW731" s="16"/>
      <c r="EX731" s="16"/>
      <c r="EY731" s="16"/>
      <c r="EZ731" s="16"/>
      <c r="FA731" s="16"/>
    </row>
    <row r="732" spans="1:157" ht="15.75">
      <c r="A732" s="86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  <c r="DE732" s="16"/>
      <c r="DF732" s="16"/>
      <c r="DG732" s="16"/>
      <c r="DH732" s="16"/>
      <c r="DI732" s="16"/>
      <c r="DJ732" s="16"/>
      <c r="DK732" s="16"/>
      <c r="DL732" s="16"/>
      <c r="DM732" s="16"/>
      <c r="DN732" s="16"/>
      <c r="DO732" s="16"/>
      <c r="DP732" s="16"/>
      <c r="DQ732" s="16"/>
      <c r="DR732" s="16"/>
      <c r="DS732" s="16"/>
      <c r="DT732" s="16"/>
      <c r="DU732" s="16"/>
      <c r="DV732" s="16"/>
      <c r="DW732" s="16"/>
      <c r="DX732" s="16"/>
      <c r="DY732" s="16"/>
      <c r="DZ732" s="16"/>
      <c r="EA732" s="16"/>
      <c r="EB732" s="16"/>
      <c r="EC732" s="16"/>
      <c r="ED732" s="16"/>
      <c r="EE732" s="16"/>
      <c r="EF732" s="16"/>
      <c r="EG732" s="16"/>
      <c r="EH732" s="16"/>
      <c r="EI732" s="16"/>
      <c r="EJ732" s="16"/>
      <c r="EK732" s="16"/>
      <c r="EL732" s="16"/>
      <c r="EM732" s="16"/>
      <c r="EN732" s="16"/>
      <c r="EO732" s="16"/>
      <c r="EP732" s="16"/>
      <c r="EQ732" s="16"/>
      <c r="ER732" s="16"/>
      <c r="ES732" s="16"/>
      <c r="ET732" s="16"/>
      <c r="EU732" s="16"/>
      <c r="EV732" s="16"/>
      <c r="EW732" s="16"/>
      <c r="EX732" s="16"/>
      <c r="EY732" s="16"/>
      <c r="EZ732" s="16"/>
      <c r="FA732" s="16"/>
    </row>
    <row r="733" spans="1:157" ht="15.75">
      <c r="A733" s="86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  <c r="DE733" s="16"/>
      <c r="DF733" s="16"/>
      <c r="DG733" s="16"/>
      <c r="DH733" s="16"/>
      <c r="DI733" s="16"/>
      <c r="DJ733" s="16"/>
      <c r="DK733" s="16"/>
      <c r="DL733" s="16"/>
      <c r="DM733" s="16"/>
      <c r="DN733" s="16"/>
      <c r="DO733" s="16"/>
      <c r="DP733" s="16"/>
      <c r="DQ733" s="16"/>
      <c r="DR733" s="16"/>
      <c r="DS733" s="16"/>
      <c r="DT733" s="16"/>
      <c r="DU733" s="16"/>
      <c r="DV733" s="16"/>
      <c r="DW733" s="16"/>
      <c r="DX733" s="16"/>
      <c r="DY733" s="16"/>
      <c r="DZ733" s="16"/>
      <c r="EA733" s="16"/>
      <c r="EB733" s="16"/>
      <c r="EC733" s="16"/>
      <c r="ED733" s="16"/>
      <c r="EE733" s="16"/>
      <c r="EF733" s="16"/>
      <c r="EG733" s="16"/>
      <c r="EH733" s="16"/>
      <c r="EI733" s="16"/>
      <c r="EJ733" s="16"/>
      <c r="EK733" s="16"/>
      <c r="EL733" s="16"/>
      <c r="EM733" s="16"/>
      <c r="EN733" s="16"/>
      <c r="EO733" s="16"/>
      <c r="EP733" s="16"/>
      <c r="EQ733" s="16"/>
      <c r="ER733" s="16"/>
      <c r="ES733" s="16"/>
      <c r="ET733" s="16"/>
      <c r="EU733" s="16"/>
      <c r="EV733" s="16"/>
      <c r="EW733" s="16"/>
      <c r="EX733" s="16"/>
      <c r="EY733" s="16"/>
      <c r="EZ733" s="16"/>
      <c r="FA733" s="16"/>
    </row>
    <row r="734" spans="1:157" ht="15.75">
      <c r="A734" s="86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  <c r="DC734" s="16"/>
      <c r="DD734" s="16"/>
      <c r="DE734" s="16"/>
      <c r="DF734" s="16"/>
      <c r="DG734" s="16"/>
      <c r="DH734" s="16"/>
      <c r="DI734" s="16"/>
      <c r="DJ734" s="16"/>
      <c r="DK734" s="16"/>
      <c r="DL734" s="16"/>
      <c r="DM734" s="16"/>
      <c r="DN734" s="16"/>
      <c r="DO734" s="16"/>
      <c r="DP734" s="16"/>
      <c r="DQ734" s="16"/>
      <c r="DR734" s="16"/>
      <c r="DS734" s="16"/>
      <c r="DT734" s="16"/>
      <c r="DU734" s="16"/>
      <c r="DV734" s="16"/>
      <c r="DW734" s="16"/>
      <c r="DX734" s="16"/>
      <c r="DY734" s="16"/>
      <c r="DZ734" s="16"/>
      <c r="EA734" s="16"/>
      <c r="EB734" s="16"/>
      <c r="EC734" s="16"/>
      <c r="ED734" s="16"/>
      <c r="EE734" s="16"/>
      <c r="EF734" s="16"/>
      <c r="EG734" s="16"/>
      <c r="EH734" s="16"/>
      <c r="EI734" s="16"/>
      <c r="EJ734" s="16"/>
      <c r="EK734" s="16"/>
      <c r="EL734" s="16"/>
      <c r="EM734" s="16"/>
      <c r="EN734" s="16"/>
      <c r="EO734" s="16"/>
      <c r="EP734" s="16"/>
      <c r="EQ734" s="16"/>
      <c r="ER734" s="16"/>
      <c r="ES734" s="16"/>
      <c r="ET734" s="16"/>
      <c r="EU734" s="16"/>
      <c r="EV734" s="16"/>
      <c r="EW734" s="16"/>
      <c r="EX734" s="16"/>
      <c r="EY734" s="16"/>
      <c r="EZ734" s="16"/>
      <c r="FA734" s="16"/>
    </row>
    <row r="735" spans="1:157" ht="15.75">
      <c r="A735" s="86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  <c r="DC735" s="16"/>
      <c r="DD735" s="16"/>
      <c r="DE735" s="16"/>
      <c r="DF735" s="16"/>
      <c r="DG735" s="16"/>
      <c r="DH735" s="16"/>
      <c r="DI735" s="16"/>
      <c r="DJ735" s="16"/>
      <c r="DK735" s="16"/>
      <c r="DL735" s="16"/>
      <c r="DM735" s="16"/>
      <c r="DN735" s="16"/>
      <c r="DO735" s="16"/>
      <c r="DP735" s="16"/>
      <c r="DQ735" s="16"/>
      <c r="DR735" s="16"/>
      <c r="DS735" s="16"/>
      <c r="DT735" s="16"/>
      <c r="DU735" s="16"/>
      <c r="DV735" s="16"/>
      <c r="DW735" s="16"/>
      <c r="DX735" s="16"/>
      <c r="DY735" s="16"/>
      <c r="DZ735" s="16"/>
      <c r="EA735" s="16"/>
      <c r="EB735" s="16"/>
      <c r="EC735" s="16"/>
      <c r="ED735" s="16"/>
      <c r="EE735" s="16"/>
      <c r="EF735" s="16"/>
      <c r="EG735" s="16"/>
      <c r="EH735" s="16"/>
      <c r="EI735" s="16"/>
      <c r="EJ735" s="16"/>
      <c r="EK735" s="16"/>
      <c r="EL735" s="16"/>
      <c r="EM735" s="16"/>
      <c r="EN735" s="16"/>
      <c r="EO735" s="16"/>
      <c r="EP735" s="16"/>
      <c r="EQ735" s="16"/>
      <c r="ER735" s="16"/>
      <c r="ES735" s="16"/>
      <c r="ET735" s="16"/>
      <c r="EU735" s="16"/>
      <c r="EV735" s="16"/>
      <c r="EW735" s="16"/>
      <c r="EX735" s="16"/>
      <c r="EY735" s="16"/>
      <c r="EZ735" s="16"/>
      <c r="FA735" s="16"/>
    </row>
    <row r="736" spans="1:157" ht="15.75">
      <c r="A736" s="86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  <c r="DE736" s="16"/>
      <c r="DF736" s="16"/>
      <c r="DG736" s="16"/>
      <c r="DH736" s="16"/>
      <c r="DI736" s="16"/>
      <c r="DJ736" s="16"/>
      <c r="DK736" s="16"/>
      <c r="DL736" s="16"/>
      <c r="DM736" s="16"/>
      <c r="DN736" s="16"/>
      <c r="DO736" s="16"/>
      <c r="DP736" s="16"/>
      <c r="DQ736" s="16"/>
      <c r="DR736" s="16"/>
      <c r="DS736" s="16"/>
      <c r="DT736" s="16"/>
      <c r="DU736" s="16"/>
      <c r="DV736" s="16"/>
      <c r="DW736" s="16"/>
      <c r="DX736" s="16"/>
      <c r="DY736" s="16"/>
      <c r="DZ736" s="16"/>
      <c r="EA736" s="16"/>
      <c r="EB736" s="16"/>
      <c r="EC736" s="16"/>
      <c r="ED736" s="16"/>
      <c r="EE736" s="16"/>
      <c r="EF736" s="16"/>
      <c r="EG736" s="16"/>
      <c r="EH736" s="16"/>
      <c r="EI736" s="16"/>
      <c r="EJ736" s="16"/>
      <c r="EK736" s="16"/>
      <c r="EL736" s="16"/>
      <c r="EM736" s="16"/>
      <c r="EN736" s="16"/>
      <c r="EO736" s="16"/>
      <c r="EP736" s="16"/>
      <c r="EQ736" s="16"/>
      <c r="ER736" s="16"/>
      <c r="ES736" s="16"/>
      <c r="ET736" s="16"/>
      <c r="EU736" s="16"/>
      <c r="EV736" s="16"/>
      <c r="EW736" s="16"/>
      <c r="EX736" s="16"/>
      <c r="EY736" s="16"/>
      <c r="EZ736" s="16"/>
      <c r="FA736" s="16"/>
    </row>
    <row r="737" spans="1:157" ht="15.75">
      <c r="A737" s="86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  <c r="DC737" s="16"/>
      <c r="DD737" s="16"/>
      <c r="DE737" s="16"/>
      <c r="DF737" s="16"/>
      <c r="DG737" s="16"/>
      <c r="DH737" s="16"/>
      <c r="DI737" s="16"/>
      <c r="DJ737" s="16"/>
      <c r="DK737" s="16"/>
      <c r="DL737" s="16"/>
      <c r="DM737" s="16"/>
      <c r="DN737" s="16"/>
      <c r="DO737" s="16"/>
      <c r="DP737" s="16"/>
      <c r="DQ737" s="16"/>
      <c r="DR737" s="16"/>
      <c r="DS737" s="16"/>
      <c r="DT737" s="16"/>
      <c r="DU737" s="16"/>
      <c r="DV737" s="16"/>
      <c r="DW737" s="16"/>
      <c r="DX737" s="16"/>
      <c r="DY737" s="16"/>
      <c r="DZ737" s="16"/>
      <c r="EA737" s="16"/>
      <c r="EB737" s="16"/>
      <c r="EC737" s="16"/>
      <c r="ED737" s="16"/>
      <c r="EE737" s="16"/>
      <c r="EF737" s="16"/>
      <c r="EG737" s="16"/>
      <c r="EH737" s="16"/>
      <c r="EI737" s="16"/>
      <c r="EJ737" s="16"/>
      <c r="EK737" s="16"/>
      <c r="EL737" s="16"/>
      <c r="EM737" s="16"/>
      <c r="EN737" s="16"/>
      <c r="EO737" s="16"/>
      <c r="EP737" s="16"/>
      <c r="EQ737" s="16"/>
      <c r="ER737" s="16"/>
      <c r="ES737" s="16"/>
      <c r="ET737" s="16"/>
      <c r="EU737" s="16"/>
      <c r="EV737" s="16"/>
      <c r="EW737" s="16"/>
      <c r="EX737" s="16"/>
      <c r="EY737" s="16"/>
      <c r="EZ737" s="16"/>
      <c r="FA737" s="16"/>
    </row>
    <row r="738" spans="1:157" ht="15.75">
      <c r="A738" s="86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  <c r="DC738" s="16"/>
      <c r="DD738" s="16"/>
      <c r="DE738" s="16"/>
      <c r="DF738" s="16"/>
      <c r="DG738" s="16"/>
      <c r="DH738" s="16"/>
      <c r="DI738" s="16"/>
      <c r="DJ738" s="16"/>
      <c r="DK738" s="16"/>
      <c r="DL738" s="16"/>
      <c r="DM738" s="16"/>
      <c r="DN738" s="16"/>
      <c r="DO738" s="16"/>
      <c r="DP738" s="16"/>
      <c r="DQ738" s="16"/>
      <c r="DR738" s="16"/>
      <c r="DS738" s="16"/>
      <c r="DT738" s="16"/>
      <c r="DU738" s="16"/>
      <c r="DV738" s="16"/>
      <c r="DW738" s="16"/>
      <c r="DX738" s="16"/>
      <c r="DY738" s="16"/>
      <c r="DZ738" s="16"/>
      <c r="EA738" s="16"/>
      <c r="EB738" s="16"/>
      <c r="EC738" s="16"/>
      <c r="ED738" s="16"/>
      <c r="EE738" s="16"/>
      <c r="EF738" s="16"/>
      <c r="EG738" s="16"/>
      <c r="EH738" s="16"/>
      <c r="EI738" s="16"/>
      <c r="EJ738" s="16"/>
      <c r="EK738" s="16"/>
      <c r="EL738" s="16"/>
      <c r="EM738" s="16"/>
      <c r="EN738" s="16"/>
      <c r="EO738" s="16"/>
      <c r="EP738" s="16"/>
      <c r="EQ738" s="16"/>
      <c r="ER738" s="16"/>
      <c r="ES738" s="16"/>
      <c r="ET738" s="16"/>
      <c r="EU738" s="16"/>
      <c r="EV738" s="16"/>
      <c r="EW738" s="16"/>
      <c r="EX738" s="16"/>
      <c r="EY738" s="16"/>
      <c r="EZ738" s="16"/>
      <c r="FA738" s="16"/>
    </row>
    <row r="739" spans="1:157" ht="15.75">
      <c r="A739" s="86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  <c r="DC739" s="16"/>
      <c r="DD739" s="16"/>
      <c r="DE739" s="16"/>
      <c r="DF739" s="16"/>
      <c r="DG739" s="16"/>
      <c r="DH739" s="16"/>
      <c r="DI739" s="16"/>
      <c r="DJ739" s="16"/>
      <c r="DK739" s="16"/>
      <c r="DL739" s="16"/>
      <c r="DM739" s="16"/>
      <c r="DN739" s="16"/>
      <c r="DO739" s="16"/>
      <c r="DP739" s="16"/>
      <c r="DQ739" s="16"/>
      <c r="DR739" s="16"/>
      <c r="DS739" s="16"/>
      <c r="DT739" s="16"/>
      <c r="DU739" s="16"/>
      <c r="DV739" s="16"/>
      <c r="DW739" s="16"/>
      <c r="DX739" s="16"/>
      <c r="DY739" s="16"/>
      <c r="DZ739" s="16"/>
      <c r="EA739" s="16"/>
      <c r="EB739" s="16"/>
      <c r="EC739" s="16"/>
      <c r="ED739" s="16"/>
      <c r="EE739" s="16"/>
      <c r="EF739" s="16"/>
      <c r="EG739" s="16"/>
      <c r="EH739" s="16"/>
      <c r="EI739" s="16"/>
      <c r="EJ739" s="16"/>
      <c r="EK739" s="16"/>
      <c r="EL739" s="16"/>
      <c r="EM739" s="16"/>
      <c r="EN739" s="16"/>
      <c r="EO739" s="16"/>
      <c r="EP739" s="16"/>
      <c r="EQ739" s="16"/>
      <c r="ER739" s="16"/>
      <c r="ES739" s="16"/>
      <c r="ET739" s="16"/>
      <c r="EU739" s="16"/>
      <c r="EV739" s="16"/>
      <c r="EW739" s="16"/>
      <c r="EX739" s="16"/>
      <c r="EY739" s="16"/>
      <c r="EZ739" s="16"/>
      <c r="FA739" s="16"/>
    </row>
    <row r="740" spans="1:157" ht="15.75">
      <c r="A740" s="86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  <c r="DC740" s="16"/>
      <c r="DD740" s="16"/>
      <c r="DE740" s="16"/>
      <c r="DF740" s="16"/>
      <c r="DG740" s="16"/>
      <c r="DH740" s="16"/>
      <c r="DI740" s="16"/>
      <c r="DJ740" s="16"/>
      <c r="DK740" s="16"/>
      <c r="DL740" s="16"/>
      <c r="DM740" s="16"/>
      <c r="DN740" s="16"/>
      <c r="DO740" s="16"/>
      <c r="DP740" s="16"/>
      <c r="DQ740" s="16"/>
      <c r="DR740" s="16"/>
      <c r="DS740" s="16"/>
      <c r="DT740" s="16"/>
      <c r="DU740" s="16"/>
      <c r="DV740" s="16"/>
      <c r="DW740" s="16"/>
      <c r="DX740" s="16"/>
      <c r="DY740" s="16"/>
      <c r="DZ740" s="16"/>
      <c r="EA740" s="16"/>
      <c r="EB740" s="16"/>
      <c r="EC740" s="16"/>
      <c r="ED740" s="16"/>
      <c r="EE740" s="16"/>
      <c r="EF740" s="16"/>
      <c r="EG740" s="16"/>
      <c r="EH740" s="16"/>
      <c r="EI740" s="16"/>
      <c r="EJ740" s="16"/>
      <c r="EK740" s="16"/>
      <c r="EL740" s="16"/>
      <c r="EM740" s="16"/>
      <c r="EN740" s="16"/>
      <c r="EO740" s="16"/>
      <c r="EP740" s="16"/>
      <c r="EQ740" s="16"/>
      <c r="ER740" s="16"/>
      <c r="ES740" s="16"/>
      <c r="ET740" s="16"/>
      <c r="EU740" s="16"/>
      <c r="EV740" s="16"/>
      <c r="EW740" s="16"/>
      <c r="EX740" s="16"/>
      <c r="EY740" s="16"/>
      <c r="EZ740" s="16"/>
      <c r="FA740" s="16"/>
    </row>
    <row r="741" spans="1:157" ht="15.75">
      <c r="A741" s="86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  <c r="CV741" s="16"/>
      <c r="CW741" s="16"/>
      <c r="CX741" s="16"/>
      <c r="CY741" s="16"/>
      <c r="CZ741" s="16"/>
      <c r="DA741" s="16"/>
      <c r="DB741" s="16"/>
      <c r="DC741" s="16"/>
      <c r="DD741" s="16"/>
      <c r="DE741" s="16"/>
      <c r="DF741" s="16"/>
      <c r="DG741" s="16"/>
      <c r="DH741" s="16"/>
      <c r="DI741" s="16"/>
      <c r="DJ741" s="16"/>
      <c r="DK741" s="16"/>
      <c r="DL741" s="16"/>
      <c r="DM741" s="16"/>
      <c r="DN741" s="16"/>
      <c r="DO741" s="16"/>
      <c r="DP741" s="16"/>
      <c r="DQ741" s="16"/>
      <c r="DR741" s="16"/>
      <c r="DS741" s="16"/>
      <c r="DT741" s="16"/>
      <c r="DU741" s="16"/>
      <c r="DV741" s="16"/>
      <c r="DW741" s="16"/>
      <c r="DX741" s="16"/>
      <c r="DY741" s="16"/>
      <c r="DZ741" s="16"/>
      <c r="EA741" s="16"/>
      <c r="EB741" s="16"/>
      <c r="EC741" s="16"/>
      <c r="ED741" s="16"/>
      <c r="EE741" s="16"/>
      <c r="EF741" s="16"/>
      <c r="EG741" s="16"/>
      <c r="EH741" s="16"/>
      <c r="EI741" s="16"/>
      <c r="EJ741" s="16"/>
      <c r="EK741" s="16"/>
      <c r="EL741" s="16"/>
      <c r="EM741" s="16"/>
      <c r="EN741" s="16"/>
      <c r="EO741" s="16"/>
      <c r="EP741" s="16"/>
      <c r="EQ741" s="16"/>
      <c r="ER741" s="16"/>
      <c r="ES741" s="16"/>
      <c r="ET741" s="16"/>
      <c r="EU741" s="16"/>
      <c r="EV741" s="16"/>
      <c r="EW741" s="16"/>
      <c r="EX741" s="16"/>
      <c r="EY741" s="16"/>
      <c r="EZ741" s="16"/>
      <c r="FA741" s="16"/>
    </row>
    <row r="742" spans="1:157" ht="15.75">
      <c r="A742" s="86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  <c r="DC742" s="16"/>
      <c r="DD742" s="16"/>
      <c r="DE742" s="16"/>
      <c r="DF742" s="16"/>
      <c r="DG742" s="16"/>
      <c r="DH742" s="16"/>
      <c r="DI742" s="16"/>
      <c r="DJ742" s="16"/>
      <c r="DK742" s="16"/>
      <c r="DL742" s="16"/>
      <c r="DM742" s="16"/>
      <c r="DN742" s="16"/>
      <c r="DO742" s="16"/>
      <c r="DP742" s="16"/>
      <c r="DQ742" s="16"/>
      <c r="DR742" s="16"/>
      <c r="DS742" s="16"/>
      <c r="DT742" s="16"/>
      <c r="DU742" s="16"/>
      <c r="DV742" s="16"/>
      <c r="DW742" s="16"/>
      <c r="DX742" s="16"/>
      <c r="DY742" s="16"/>
      <c r="DZ742" s="16"/>
      <c r="EA742" s="16"/>
      <c r="EB742" s="16"/>
      <c r="EC742" s="16"/>
      <c r="ED742" s="16"/>
      <c r="EE742" s="16"/>
      <c r="EF742" s="16"/>
      <c r="EG742" s="16"/>
      <c r="EH742" s="16"/>
      <c r="EI742" s="16"/>
      <c r="EJ742" s="16"/>
      <c r="EK742" s="16"/>
      <c r="EL742" s="16"/>
      <c r="EM742" s="16"/>
      <c r="EN742" s="16"/>
      <c r="EO742" s="16"/>
      <c r="EP742" s="16"/>
      <c r="EQ742" s="16"/>
      <c r="ER742" s="16"/>
      <c r="ES742" s="16"/>
      <c r="ET742" s="16"/>
      <c r="EU742" s="16"/>
      <c r="EV742" s="16"/>
      <c r="EW742" s="16"/>
      <c r="EX742" s="16"/>
      <c r="EY742" s="16"/>
      <c r="EZ742" s="16"/>
      <c r="FA742" s="16"/>
    </row>
    <row r="743" spans="1:157" ht="15.75">
      <c r="A743" s="86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  <c r="DC743" s="16"/>
      <c r="DD743" s="16"/>
      <c r="DE743" s="16"/>
      <c r="DF743" s="16"/>
      <c r="DG743" s="16"/>
      <c r="DH743" s="16"/>
      <c r="DI743" s="16"/>
      <c r="DJ743" s="16"/>
      <c r="DK743" s="16"/>
      <c r="DL743" s="16"/>
      <c r="DM743" s="16"/>
      <c r="DN743" s="16"/>
      <c r="DO743" s="16"/>
      <c r="DP743" s="16"/>
      <c r="DQ743" s="16"/>
      <c r="DR743" s="16"/>
      <c r="DS743" s="16"/>
      <c r="DT743" s="16"/>
      <c r="DU743" s="16"/>
      <c r="DV743" s="16"/>
      <c r="DW743" s="16"/>
      <c r="DX743" s="16"/>
      <c r="DY743" s="16"/>
      <c r="DZ743" s="16"/>
      <c r="EA743" s="16"/>
      <c r="EB743" s="16"/>
      <c r="EC743" s="16"/>
      <c r="ED743" s="16"/>
      <c r="EE743" s="16"/>
      <c r="EF743" s="16"/>
      <c r="EG743" s="16"/>
      <c r="EH743" s="16"/>
      <c r="EI743" s="16"/>
      <c r="EJ743" s="16"/>
      <c r="EK743" s="16"/>
      <c r="EL743" s="16"/>
      <c r="EM743" s="16"/>
      <c r="EN743" s="16"/>
      <c r="EO743" s="16"/>
      <c r="EP743" s="16"/>
      <c r="EQ743" s="16"/>
      <c r="ER743" s="16"/>
      <c r="ES743" s="16"/>
      <c r="ET743" s="16"/>
      <c r="EU743" s="16"/>
      <c r="EV743" s="16"/>
      <c r="EW743" s="16"/>
      <c r="EX743" s="16"/>
      <c r="EY743" s="16"/>
      <c r="EZ743" s="16"/>
      <c r="FA743" s="16"/>
    </row>
    <row r="744" spans="1:157" ht="15.75">
      <c r="A744" s="86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  <c r="CV744" s="16"/>
      <c r="CW744" s="16"/>
      <c r="CX744" s="16"/>
      <c r="CY744" s="16"/>
      <c r="CZ744" s="16"/>
      <c r="DA744" s="16"/>
      <c r="DB744" s="16"/>
      <c r="DC744" s="16"/>
      <c r="DD744" s="16"/>
      <c r="DE744" s="16"/>
      <c r="DF744" s="16"/>
      <c r="DG744" s="16"/>
      <c r="DH744" s="16"/>
      <c r="DI744" s="16"/>
      <c r="DJ744" s="16"/>
      <c r="DK744" s="16"/>
      <c r="DL744" s="16"/>
      <c r="DM744" s="16"/>
      <c r="DN744" s="16"/>
      <c r="DO744" s="16"/>
      <c r="DP744" s="16"/>
      <c r="DQ744" s="16"/>
      <c r="DR744" s="16"/>
      <c r="DS744" s="16"/>
      <c r="DT744" s="16"/>
      <c r="DU744" s="16"/>
      <c r="DV744" s="16"/>
      <c r="DW744" s="16"/>
      <c r="DX744" s="16"/>
      <c r="DY744" s="16"/>
      <c r="DZ744" s="16"/>
      <c r="EA744" s="16"/>
      <c r="EB744" s="16"/>
      <c r="EC744" s="16"/>
      <c r="ED744" s="16"/>
      <c r="EE744" s="16"/>
      <c r="EF744" s="16"/>
      <c r="EG744" s="16"/>
      <c r="EH744" s="16"/>
      <c r="EI744" s="16"/>
      <c r="EJ744" s="16"/>
      <c r="EK744" s="16"/>
      <c r="EL744" s="16"/>
      <c r="EM744" s="16"/>
      <c r="EN744" s="16"/>
      <c r="EO744" s="16"/>
      <c r="EP744" s="16"/>
      <c r="EQ744" s="16"/>
      <c r="ER744" s="16"/>
      <c r="ES744" s="16"/>
      <c r="ET744" s="16"/>
      <c r="EU744" s="16"/>
      <c r="EV744" s="16"/>
      <c r="EW744" s="16"/>
      <c r="EX744" s="16"/>
      <c r="EY744" s="16"/>
      <c r="EZ744" s="16"/>
      <c r="FA744" s="16"/>
    </row>
    <row r="745" spans="1:157" ht="15.75">
      <c r="A745" s="86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  <c r="DC745" s="16"/>
      <c r="DD745" s="16"/>
      <c r="DE745" s="16"/>
      <c r="DF745" s="16"/>
      <c r="DG745" s="16"/>
      <c r="DH745" s="16"/>
      <c r="DI745" s="16"/>
      <c r="DJ745" s="16"/>
      <c r="DK745" s="16"/>
      <c r="DL745" s="16"/>
      <c r="DM745" s="16"/>
      <c r="DN745" s="16"/>
      <c r="DO745" s="16"/>
      <c r="DP745" s="16"/>
      <c r="DQ745" s="16"/>
      <c r="DR745" s="16"/>
      <c r="DS745" s="16"/>
      <c r="DT745" s="16"/>
      <c r="DU745" s="16"/>
      <c r="DV745" s="16"/>
      <c r="DW745" s="16"/>
      <c r="DX745" s="16"/>
      <c r="DY745" s="16"/>
      <c r="DZ745" s="16"/>
      <c r="EA745" s="16"/>
      <c r="EB745" s="16"/>
      <c r="EC745" s="16"/>
      <c r="ED745" s="16"/>
      <c r="EE745" s="16"/>
      <c r="EF745" s="16"/>
      <c r="EG745" s="16"/>
      <c r="EH745" s="16"/>
      <c r="EI745" s="16"/>
      <c r="EJ745" s="16"/>
      <c r="EK745" s="16"/>
      <c r="EL745" s="16"/>
      <c r="EM745" s="16"/>
      <c r="EN745" s="16"/>
      <c r="EO745" s="16"/>
      <c r="EP745" s="16"/>
      <c r="EQ745" s="16"/>
      <c r="ER745" s="16"/>
      <c r="ES745" s="16"/>
      <c r="ET745" s="16"/>
      <c r="EU745" s="16"/>
      <c r="EV745" s="16"/>
      <c r="EW745" s="16"/>
      <c r="EX745" s="16"/>
      <c r="EY745" s="16"/>
      <c r="EZ745" s="16"/>
      <c r="FA745" s="16"/>
    </row>
    <row r="746" spans="1:157" ht="15.75">
      <c r="A746" s="86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  <c r="DC746" s="16"/>
      <c r="DD746" s="16"/>
      <c r="DE746" s="16"/>
      <c r="DF746" s="16"/>
      <c r="DG746" s="16"/>
      <c r="DH746" s="16"/>
      <c r="DI746" s="16"/>
      <c r="DJ746" s="16"/>
      <c r="DK746" s="16"/>
      <c r="DL746" s="16"/>
      <c r="DM746" s="16"/>
      <c r="DN746" s="16"/>
      <c r="DO746" s="16"/>
      <c r="DP746" s="16"/>
      <c r="DQ746" s="16"/>
      <c r="DR746" s="16"/>
      <c r="DS746" s="16"/>
      <c r="DT746" s="16"/>
      <c r="DU746" s="16"/>
      <c r="DV746" s="16"/>
      <c r="DW746" s="16"/>
      <c r="DX746" s="16"/>
      <c r="DY746" s="16"/>
      <c r="DZ746" s="16"/>
      <c r="EA746" s="16"/>
      <c r="EB746" s="16"/>
      <c r="EC746" s="16"/>
      <c r="ED746" s="16"/>
      <c r="EE746" s="16"/>
      <c r="EF746" s="16"/>
      <c r="EG746" s="16"/>
      <c r="EH746" s="16"/>
      <c r="EI746" s="16"/>
      <c r="EJ746" s="16"/>
      <c r="EK746" s="16"/>
      <c r="EL746" s="16"/>
      <c r="EM746" s="16"/>
      <c r="EN746" s="16"/>
      <c r="EO746" s="16"/>
      <c r="EP746" s="16"/>
      <c r="EQ746" s="16"/>
      <c r="ER746" s="16"/>
      <c r="ES746" s="16"/>
      <c r="ET746" s="16"/>
      <c r="EU746" s="16"/>
      <c r="EV746" s="16"/>
      <c r="EW746" s="16"/>
      <c r="EX746" s="16"/>
      <c r="EY746" s="16"/>
      <c r="EZ746" s="16"/>
      <c r="FA746" s="16"/>
    </row>
    <row r="747" spans="1:157" ht="15.75">
      <c r="A747" s="86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  <c r="DC747" s="16"/>
      <c r="DD747" s="16"/>
      <c r="DE747" s="16"/>
      <c r="DF747" s="16"/>
      <c r="DG747" s="16"/>
      <c r="DH747" s="16"/>
      <c r="DI747" s="16"/>
      <c r="DJ747" s="16"/>
      <c r="DK747" s="16"/>
      <c r="DL747" s="16"/>
      <c r="DM747" s="16"/>
      <c r="DN747" s="16"/>
      <c r="DO747" s="16"/>
      <c r="DP747" s="16"/>
      <c r="DQ747" s="16"/>
      <c r="DR747" s="16"/>
      <c r="DS747" s="16"/>
      <c r="DT747" s="16"/>
      <c r="DU747" s="16"/>
      <c r="DV747" s="16"/>
      <c r="DW747" s="16"/>
      <c r="DX747" s="16"/>
      <c r="DY747" s="16"/>
      <c r="DZ747" s="16"/>
      <c r="EA747" s="16"/>
      <c r="EB747" s="16"/>
      <c r="EC747" s="16"/>
      <c r="ED747" s="16"/>
      <c r="EE747" s="16"/>
      <c r="EF747" s="16"/>
      <c r="EG747" s="16"/>
      <c r="EH747" s="16"/>
      <c r="EI747" s="16"/>
      <c r="EJ747" s="16"/>
      <c r="EK747" s="16"/>
      <c r="EL747" s="16"/>
      <c r="EM747" s="16"/>
      <c r="EN747" s="16"/>
      <c r="EO747" s="16"/>
      <c r="EP747" s="16"/>
      <c r="EQ747" s="16"/>
      <c r="ER747" s="16"/>
      <c r="ES747" s="16"/>
      <c r="ET747" s="16"/>
      <c r="EU747" s="16"/>
      <c r="EV747" s="16"/>
      <c r="EW747" s="16"/>
      <c r="EX747" s="16"/>
      <c r="EY747" s="16"/>
      <c r="EZ747" s="16"/>
      <c r="FA747" s="16"/>
    </row>
    <row r="748" spans="1:157" ht="15.75">
      <c r="A748" s="86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  <c r="DC748" s="16"/>
      <c r="DD748" s="16"/>
      <c r="DE748" s="16"/>
      <c r="DF748" s="16"/>
      <c r="DG748" s="16"/>
      <c r="DH748" s="16"/>
      <c r="DI748" s="16"/>
      <c r="DJ748" s="16"/>
      <c r="DK748" s="16"/>
      <c r="DL748" s="16"/>
      <c r="DM748" s="16"/>
      <c r="DN748" s="16"/>
      <c r="DO748" s="16"/>
      <c r="DP748" s="16"/>
      <c r="DQ748" s="16"/>
      <c r="DR748" s="16"/>
      <c r="DS748" s="16"/>
      <c r="DT748" s="16"/>
      <c r="DU748" s="16"/>
      <c r="DV748" s="16"/>
      <c r="DW748" s="16"/>
      <c r="DX748" s="16"/>
      <c r="DY748" s="16"/>
      <c r="DZ748" s="16"/>
      <c r="EA748" s="16"/>
      <c r="EB748" s="16"/>
      <c r="EC748" s="16"/>
      <c r="ED748" s="16"/>
      <c r="EE748" s="16"/>
      <c r="EF748" s="16"/>
      <c r="EG748" s="16"/>
      <c r="EH748" s="16"/>
      <c r="EI748" s="16"/>
      <c r="EJ748" s="16"/>
      <c r="EK748" s="16"/>
      <c r="EL748" s="16"/>
      <c r="EM748" s="16"/>
      <c r="EN748" s="16"/>
      <c r="EO748" s="16"/>
      <c r="EP748" s="16"/>
      <c r="EQ748" s="16"/>
      <c r="ER748" s="16"/>
      <c r="ES748" s="16"/>
      <c r="ET748" s="16"/>
      <c r="EU748" s="16"/>
      <c r="EV748" s="16"/>
      <c r="EW748" s="16"/>
      <c r="EX748" s="16"/>
      <c r="EY748" s="16"/>
      <c r="EZ748" s="16"/>
      <c r="FA748" s="16"/>
    </row>
    <row r="749" spans="1:157" ht="15.75">
      <c r="A749" s="86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  <c r="DE749" s="16"/>
      <c r="DF749" s="16"/>
      <c r="DG749" s="16"/>
      <c r="DH749" s="16"/>
      <c r="DI749" s="16"/>
      <c r="DJ749" s="16"/>
      <c r="DK749" s="16"/>
      <c r="DL749" s="16"/>
      <c r="DM749" s="16"/>
      <c r="DN749" s="16"/>
      <c r="DO749" s="16"/>
      <c r="DP749" s="16"/>
      <c r="DQ749" s="16"/>
      <c r="DR749" s="16"/>
      <c r="DS749" s="16"/>
      <c r="DT749" s="16"/>
      <c r="DU749" s="16"/>
      <c r="DV749" s="16"/>
      <c r="DW749" s="16"/>
      <c r="DX749" s="16"/>
      <c r="DY749" s="16"/>
      <c r="DZ749" s="16"/>
      <c r="EA749" s="16"/>
      <c r="EB749" s="16"/>
      <c r="EC749" s="16"/>
      <c r="ED749" s="16"/>
      <c r="EE749" s="16"/>
      <c r="EF749" s="16"/>
      <c r="EG749" s="16"/>
      <c r="EH749" s="16"/>
      <c r="EI749" s="16"/>
      <c r="EJ749" s="16"/>
      <c r="EK749" s="16"/>
      <c r="EL749" s="16"/>
      <c r="EM749" s="16"/>
      <c r="EN749" s="16"/>
      <c r="EO749" s="16"/>
      <c r="EP749" s="16"/>
      <c r="EQ749" s="16"/>
      <c r="ER749" s="16"/>
      <c r="ES749" s="16"/>
      <c r="ET749" s="16"/>
      <c r="EU749" s="16"/>
      <c r="EV749" s="16"/>
      <c r="EW749" s="16"/>
      <c r="EX749" s="16"/>
      <c r="EY749" s="16"/>
      <c r="EZ749" s="16"/>
      <c r="FA749" s="16"/>
    </row>
    <row r="750" spans="1:157" ht="15.75">
      <c r="A750" s="86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  <c r="DC750" s="16"/>
      <c r="DD750" s="16"/>
      <c r="DE750" s="16"/>
      <c r="DF750" s="16"/>
      <c r="DG750" s="16"/>
      <c r="DH750" s="16"/>
      <c r="DI750" s="16"/>
      <c r="DJ750" s="16"/>
      <c r="DK750" s="16"/>
      <c r="DL750" s="16"/>
      <c r="DM750" s="16"/>
      <c r="DN750" s="16"/>
      <c r="DO750" s="16"/>
      <c r="DP750" s="16"/>
      <c r="DQ750" s="16"/>
      <c r="DR750" s="16"/>
      <c r="DS750" s="16"/>
      <c r="DT750" s="16"/>
      <c r="DU750" s="16"/>
      <c r="DV750" s="16"/>
      <c r="DW750" s="16"/>
      <c r="DX750" s="16"/>
      <c r="DY750" s="16"/>
      <c r="DZ750" s="16"/>
      <c r="EA750" s="16"/>
      <c r="EB750" s="16"/>
      <c r="EC750" s="16"/>
      <c r="ED750" s="16"/>
      <c r="EE750" s="16"/>
      <c r="EF750" s="16"/>
      <c r="EG750" s="16"/>
      <c r="EH750" s="16"/>
      <c r="EI750" s="16"/>
      <c r="EJ750" s="16"/>
      <c r="EK750" s="16"/>
      <c r="EL750" s="16"/>
      <c r="EM750" s="16"/>
      <c r="EN750" s="16"/>
      <c r="EO750" s="16"/>
      <c r="EP750" s="16"/>
      <c r="EQ750" s="16"/>
      <c r="ER750" s="16"/>
      <c r="ES750" s="16"/>
      <c r="ET750" s="16"/>
      <c r="EU750" s="16"/>
      <c r="EV750" s="16"/>
      <c r="EW750" s="16"/>
      <c r="EX750" s="16"/>
      <c r="EY750" s="16"/>
      <c r="EZ750" s="16"/>
      <c r="FA750" s="16"/>
    </row>
    <row r="751" spans="1:157" ht="15.75">
      <c r="A751" s="86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  <c r="DC751" s="16"/>
      <c r="DD751" s="16"/>
      <c r="DE751" s="16"/>
      <c r="DF751" s="16"/>
      <c r="DG751" s="16"/>
      <c r="DH751" s="16"/>
      <c r="DI751" s="16"/>
      <c r="DJ751" s="16"/>
      <c r="DK751" s="16"/>
      <c r="DL751" s="16"/>
      <c r="DM751" s="16"/>
      <c r="DN751" s="16"/>
      <c r="DO751" s="16"/>
      <c r="DP751" s="16"/>
      <c r="DQ751" s="16"/>
      <c r="DR751" s="16"/>
      <c r="DS751" s="16"/>
      <c r="DT751" s="16"/>
      <c r="DU751" s="16"/>
      <c r="DV751" s="16"/>
      <c r="DW751" s="16"/>
      <c r="DX751" s="16"/>
      <c r="DY751" s="16"/>
      <c r="DZ751" s="16"/>
      <c r="EA751" s="16"/>
      <c r="EB751" s="16"/>
      <c r="EC751" s="16"/>
      <c r="ED751" s="16"/>
      <c r="EE751" s="16"/>
      <c r="EF751" s="16"/>
      <c r="EG751" s="16"/>
      <c r="EH751" s="16"/>
      <c r="EI751" s="16"/>
      <c r="EJ751" s="16"/>
      <c r="EK751" s="16"/>
      <c r="EL751" s="16"/>
      <c r="EM751" s="16"/>
      <c r="EN751" s="16"/>
      <c r="EO751" s="16"/>
      <c r="EP751" s="16"/>
      <c r="EQ751" s="16"/>
      <c r="ER751" s="16"/>
      <c r="ES751" s="16"/>
      <c r="ET751" s="16"/>
      <c r="EU751" s="16"/>
      <c r="EV751" s="16"/>
      <c r="EW751" s="16"/>
      <c r="EX751" s="16"/>
      <c r="EY751" s="16"/>
      <c r="EZ751" s="16"/>
      <c r="FA751" s="16"/>
    </row>
    <row r="752" spans="1:157" ht="15.75">
      <c r="A752" s="86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  <c r="DC752" s="16"/>
      <c r="DD752" s="16"/>
      <c r="DE752" s="16"/>
      <c r="DF752" s="16"/>
      <c r="DG752" s="16"/>
      <c r="DH752" s="16"/>
      <c r="DI752" s="16"/>
      <c r="DJ752" s="16"/>
      <c r="DK752" s="16"/>
      <c r="DL752" s="16"/>
      <c r="DM752" s="16"/>
      <c r="DN752" s="16"/>
      <c r="DO752" s="16"/>
      <c r="DP752" s="16"/>
      <c r="DQ752" s="16"/>
      <c r="DR752" s="16"/>
      <c r="DS752" s="16"/>
      <c r="DT752" s="16"/>
      <c r="DU752" s="16"/>
      <c r="DV752" s="16"/>
      <c r="DW752" s="16"/>
      <c r="DX752" s="16"/>
      <c r="DY752" s="16"/>
      <c r="DZ752" s="16"/>
      <c r="EA752" s="16"/>
      <c r="EB752" s="16"/>
      <c r="EC752" s="16"/>
      <c r="ED752" s="16"/>
      <c r="EE752" s="16"/>
      <c r="EF752" s="16"/>
      <c r="EG752" s="16"/>
      <c r="EH752" s="16"/>
      <c r="EI752" s="16"/>
      <c r="EJ752" s="16"/>
      <c r="EK752" s="16"/>
      <c r="EL752" s="16"/>
      <c r="EM752" s="16"/>
      <c r="EN752" s="16"/>
      <c r="EO752" s="16"/>
      <c r="EP752" s="16"/>
      <c r="EQ752" s="16"/>
      <c r="ER752" s="16"/>
      <c r="ES752" s="16"/>
      <c r="ET752" s="16"/>
      <c r="EU752" s="16"/>
      <c r="EV752" s="16"/>
      <c r="EW752" s="16"/>
      <c r="EX752" s="16"/>
      <c r="EY752" s="16"/>
      <c r="EZ752" s="16"/>
      <c r="FA752" s="16"/>
    </row>
    <row r="753" spans="1:157" ht="15.75">
      <c r="A753" s="86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  <c r="CV753" s="16"/>
      <c r="CW753" s="16"/>
      <c r="CX753" s="16"/>
      <c r="CY753" s="16"/>
      <c r="CZ753" s="16"/>
      <c r="DA753" s="16"/>
      <c r="DB753" s="16"/>
      <c r="DC753" s="16"/>
      <c r="DD753" s="16"/>
      <c r="DE753" s="16"/>
      <c r="DF753" s="16"/>
      <c r="DG753" s="16"/>
      <c r="DH753" s="16"/>
      <c r="DI753" s="16"/>
      <c r="DJ753" s="16"/>
      <c r="DK753" s="16"/>
      <c r="DL753" s="16"/>
      <c r="DM753" s="16"/>
      <c r="DN753" s="16"/>
      <c r="DO753" s="16"/>
      <c r="DP753" s="16"/>
      <c r="DQ753" s="16"/>
      <c r="DR753" s="16"/>
      <c r="DS753" s="16"/>
      <c r="DT753" s="16"/>
      <c r="DU753" s="16"/>
      <c r="DV753" s="16"/>
      <c r="DW753" s="16"/>
      <c r="DX753" s="16"/>
      <c r="DY753" s="16"/>
      <c r="DZ753" s="16"/>
      <c r="EA753" s="16"/>
      <c r="EB753" s="16"/>
      <c r="EC753" s="16"/>
      <c r="ED753" s="16"/>
      <c r="EE753" s="16"/>
      <c r="EF753" s="16"/>
      <c r="EG753" s="16"/>
      <c r="EH753" s="16"/>
      <c r="EI753" s="16"/>
      <c r="EJ753" s="16"/>
      <c r="EK753" s="16"/>
      <c r="EL753" s="16"/>
      <c r="EM753" s="16"/>
      <c r="EN753" s="16"/>
      <c r="EO753" s="16"/>
      <c r="EP753" s="16"/>
      <c r="EQ753" s="16"/>
      <c r="ER753" s="16"/>
      <c r="ES753" s="16"/>
      <c r="ET753" s="16"/>
      <c r="EU753" s="16"/>
      <c r="EV753" s="16"/>
      <c r="EW753" s="16"/>
      <c r="EX753" s="16"/>
      <c r="EY753" s="16"/>
      <c r="EZ753" s="16"/>
      <c r="FA753" s="16"/>
    </row>
    <row r="754" spans="1:157" ht="15.75">
      <c r="A754" s="86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  <c r="DE754" s="16"/>
      <c r="DF754" s="16"/>
      <c r="DG754" s="16"/>
      <c r="DH754" s="16"/>
      <c r="DI754" s="16"/>
      <c r="DJ754" s="16"/>
      <c r="DK754" s="16"/>
      <c r="DL754" s="16"/>
      <c r="DM754" s="16"/>
      <c r="DN754" s="16"/>
      <c r="DO754" s="16"/>
      <c r="DP754" s="16"/>
      <c r="DQ754" s="16"/>
      <c r="DR754" s="16"/>
      <c r="DS754" s="16"/>
      <c r="DT754" s="16"/>
      <c r="DU754" s="16"/>
      <c r="DV754" s="16"/>
      <c r="DW754" s="16"/>
      <c r="DX754" s="16"/>
      <c r="DY754" s="16"/>
      <c r="DZ754" s="16"/>
      <c r="EA754" s="16"/>
      <c r="EB754" s="16"/>
      <c r="EC754" s="16"/>
      <c r="ED754" s="16"/>
      <c r="EE754" s="16"/>
      <c r="EF754" s="16"/>
      <c r="EG754" s="16"/>
      <c r="EH754" s="16"/>
      <c r="EI754" s="16"/>
      <c r="EJ754" s="16"/>
      <c r="EK754" s="16"/>
      <c r="EL754" s="16"/>
      <c r="EM754" s="16"/>
      <c r="EN754" s="16"/>
      <c r="EO754" s="16"/>
      <c r="EP754" s="16"/>
      <c r="EQ754" s="16"/>
      <c r="ER754" s="16"/>
      <c r="ES754" s="16"/>
      <c r="ET754" s="16"/>
      <c r="EU754" s="16"/>
      <c r="EV754" s="16"/>
      <c r="EW754" s="16"/>
      <c r="EX754" s="16"/>
      <c r="EY754" s="16"/>
      <c r="EZ754" s="16"/>
      <c r="FA754" s="16"/>
    </row>
    <row r="755" spans="1:157" ht="15.75">
      <c r="A755" s="86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  <c r="DC755" s="16"/>
      <c r="DD755" s="16"/>
      <c r="DE755" s="16"/>
      <c r="DF755" s="16"/>
      <c r="DG755" s="16"/>
      <c r="DH755" s="16"/>
      <c r="DI755" s="16"/>
      <c r="DJ755" s="16"/>
      <c r="DK755" s="16"/>
      <c r="DL755" s="16"/>
      <c r="DM755" s="16"/>
      <c r="DN755" s="16"/>
      <c r="DO755" s="16"/>
      <c r="DP755" s="16"/>
      <c r="DQ755" s="16"/>
      <c r="DR755" s="16"/>
      <c r="DS755" s="16"/>
      <c r="DT755" s="16"/>
      <c r="DU755" s="16"/>
      <c r="DV755" s="16"/>
      <c r="DW755" s="16"/>
      <c r="DX755" s="16"/>
      <c r="DY755" s="16"/>
      <c r="DZ755" s="16"/>
      <c r="EA755" s="16"/>
      <c r="EB755" s="16"/>
      <c r="EC755" s="16"/>
      <c r="ED755" s="16"/>
      <c r="EE755" s="16"/>
      <c r="EF755" s="16"/>
      <c r="EG755" s="16"/>
      <c r="EH755" s="16"/>
      <c r="EI755" s="16"/>
      <c r="EJ755" s="16"/>
      <c r="EK755" s="16"/>
      <c r="EL755" s="16"/>
      <c r="EM755" s="16"/>
      <c r="EN755" s="16"/>
      <c r="EO755" s="16"/>
      <c r="EP755" s="16"/>
      <c r="EQ755" s="16"/>
      <c r="ER755" s="16"/>
      <c r="ES755" s="16"/>
      <c r="ET755" s="16"/>
      <c r="EU755" s="16"/>
      <c r="EV755" s="16"/>
      <c r="EW755" s="16"/>
      <c r="EX755" s="16"/>
      <c r="EY755" s="16"/>
      <c r="EZ755" s="16"/>
      <c r="FA755" s="16"/>
    </row>
    <row r="756" spans="1:157" ht="15.75">
      <c r="A756" s="86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  <c r="DC756" s="16"/>
      <c r="DD756" s="16"/>
      <c r="DE756" s="16"/>
      <c r="DF756" s="16"/>
      <c r="DG756" s="16"/>
      <c r="DH756" s="16"/>
      <c r="DI756" s="16"/>
      <c r="DJ756" s="16"/>
      <c r="DK756" s="16"/>
      <c r="DL756" s="16"/>
      <c r="DM756" s="16"/>
      <c r="DN756" s="16"/>
      <c r="DO756" s="16"/>
      <c r="DP756" s="16"/>
      <c r="DQ756" s="16"/>
      <c r="DR756" s="16"/>
      <c r="DS756" s="16"/>
      <c r="DT756" s="16"/>
      <c r="DU756" s="16"/>
      <c r="DV756" s="16"/>
      <c r="DW756" s="16"/>
      <c r="DX756" s="16"/>
      <c r="DY756" s="16"/>
      <c r="DZ756" s="16"/>
      <c r="EA756" s="16"/>
      <c r="EB756" s="16"/>
      <c r="EC756" s="16"/>
      <c r="ED756" s="16"/>
      <c r="EE756" s="16"/>
      <c r="EF756" s="16"/>
      <c r="EG756" s="16"/>
      <c r="EH756" s="16"/>
      <c r="EI756" s="16"/>
      <c r="EJ756" s="16"/>
      <c r="EK756" s="16"/>
      <c r="EL756" s="16"/>
      <c r="EM756" s="16"/>
      <c r="EN756" s="16"/>
      <c r="EO756" s="16"/>
      <c r="EP756" s="16"/>
      <c r="EQ756" s="16"/>
      <c r="ER756" s="16"/>
      <c r="ES756" s="16"/>
      <c r="ET756" s="16"/>
      <c r="EU756" s="16"/>
      <c r="EV756" s="16"/>
      <c r="EW756" s="16"/>
      <c r="EX756" s="16"/>
      <c r="EY756" s="16"/>
      <c r="EZ756" s="16"/>
      <c r="FA756" s="16"/>
    </row>
    <row r="757" spans="1:157" ht="15.75">
      <c r="A757" s="86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  <c r="DC757" s="16"/>
      <c r="DD757" s="16"/>
      <c r="DE757" s="16"/>
      <c r="DF757" s="16"/>
      <c r="DG757" s="16"/>
      <c r="DH757" s="16"/>
      <c r="DI757" s="16"/>
      <c r="DJ757" s="16"/>
      <c r="DK757" s="16"/>
      <c r="DL757" s="16"/>
      <c r="DM757" s="16"/>
      <c r="DN757" s="16"/>
      <c r="DO757" s="16"/>
      <c r="DP757" s="16"/>
      <c r="DQ757" s="16"/>
      <c r="DR757" s="16"/>
      <c r="DS757" s="16"/>
      <c r="DT757" s="16"/>
      <c r="DU757" s="16"/>
      <c r="DV757" s="16"/>
      <c r="DW757" s="16"/>
      <c r="DX757" s="16"/>
      <c r="DY757" s="16"/>
      <c r="DZ757" s="16"/>
      <c r="EA757" s="16"/>
      <c r="EB757" s="16"/>
      <c r="EC757" s="16"/>
      <c r="ED757" s="16"/>
      <c r="EE757" s="16"/>
      <c r="EF757" s="16"/>
      <c r="EG757" s="16"/>
      <c r="EH757" s="16"/>
      <c r="EI757" s="16"/>
      <c r="EJ757" s="16"/>
      <c r="EK757" s="16"/>
      <c r="EL757" s="16"/>
      <c r="EM757" s="16"/>
      <c r="EN757" s="16"/>
      <c r="EO757" s="16"/>
      <c r="EP757" s="16"/>
      <c r="EQ757" s="16"/>
      <c r="ER757" s="16"/>
      <c r="ES757" s="16"/>
      <c r="ET757" s="16"/>
      <c r="EU757" s="16"/>
      <c r="EV757" s="16"/>
      <c r="EW757" s="16"/>
      <c r="EX757" s="16"/>
      <c r="EY757" s="16"/>
      <c r="EZ757" s="16"/>
      <c r="FA757" s="16"/>
    </row>
    <row r="758" spans="1:157" ht="15.75">
      <c r="A758" s="86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  <c r="DC758" s="16"/>
      <c r="DD758" s="16"/>
      <c r="DE758" s="16"/>
      <c r="DF758" s="16"/>
      <c r="DG758" s="16"/>
      <c r="DH758" s="16"/>
      <c r="DI758" s="16"/>
      <c r="DJ758" s="16"/>
      <c r="DK758" s="16"/>
      <c r="DL758" s="16"/>
      <c r="DM758" s="16"/>
      <c r="DN758" s="16"/>
      <c r="DO758" s="16"/>
      <c r="DP758" s="16"/>
      <c r="DQ758" s="16"/>
      <c r="DR758" s="16"/>
      <c r="DS758" s="16"/>
      <c r="DT758" s="16"/>
      <c r="DU758" s="16"/>
      <c r="DV758" s="16"/>
      <c r="DW758" s="16"/>
      <c r="DX758" s="16"/>
      <c r="DY758" s="16"/>
      <c r="DZ758" s="16"/>
      <c r="EA758" s="16"/>
      <c r="EB758" s="16"/>
      <c r="EC758" s="16"/>
      <c r="ED758" s="16"/>
      <c r="EE758" s="16"/>
      <c r="EF758" s="16"/>
      <c r="EG758" s="16"/>
      <c r="EH758" s="16"/>
      <c r="EI758" s="16"/>
      <c r="EJ758" s="16"/>
      <c r="EK758" s="16"/>
      <c r="EL758" s="16"/>
      <c r="EM758" s="16"/>
      <c r="EN758" s="16"/>
      <c r="EO758" s="16"/>
      <c r="EP758" s="16"/>
      <c r="EQ758" s="16"/>
      <c r="ER758" s="16"/>
      <c r="ES758" s="16"/>
      <c r="ET758" s="16"/>
      <c r="EU758" s="16"/>
      <c r="EV758" s="16"/>
      <c r="EW758" s="16"/>
      <c r="EX758" s="16"/>
      <c r="EY758" s="16"/>
      <c r="EZ758" s="16"/>
      <c r="FA758" s="16"/>
    </row>
    <row r="759" spans="1:157" ht="15.75">
      <c r="A759" s="86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  <c r="DC759" s="16"/>
      <c r="DD759" s="16"/>
      <c r="DE759" s="16"/>
      <c r="DF759" s="16"/>
      <c r="DG759" s="16"/>
      <c r="DH759" s="16"/>
      <c r="DI759" s="16"/>
      <c r="DJ759" s="16"/>
      <c r="DK759" s="16"/>
      <c r="DL759" s="16"/>
      <c r="DM759" s="16"/>
      <c r="DN759" s="16"/>
      <c r="DO759" s="16"/>
      <c r="DP759" s="16"/>
      <c r="DQ759" s="16"/>
      <c r="DR759" s="16"/>
      <c r="DS759" s="16"/>
      <c r="DT759" s="16"/>
      <c r="DU759" s="16"/>
      <c r="DV759" s="16"/>
      <c r="DW759" s="16"/>
      <c r="DX759" s="16"/>
      <c r="DY759" s="16"/>
      <c r="DZ759" s="16"/>
      <c r="EA759" s="16"/>
      <c r="EB759" s="16"/>
      <c r="EC759" s="16"/>
      <c r="ED759" s="16"/>
      <c r="EE759" s="16"/>
      <c r="EF759" s="16"/>
      <c r="EG759" s="16"/>
      <c r="EH759" s="16"/>
      <c r="EI759" s="16"/>
      <c r="EJ759" s="16"/>
      <c r="EK759" s="16"/>
      <c r="EL759" s="16"/>
      <c r="EM759" s="16"/>
      <c r="EN759" s="16"/>
      <c r="EO759" s="16"/>
      <c r="EP759" s="16"/>
      <c r="EQ759" s="16"/>
      <c r="ER759" s="16"/>
      <c r="ES759" s="16"/>
      <c r="ET759" s="16"/>
      <c r="EU759" s="16"/>
      <c r="EV759" s="16"/>
      <c r="EW759" s="16"/>
      <c r="EX759" s="16"/>
      <c r="EY759" s="16"/>
      <c r="EZ759" s="16"/>
      <c r="FA759" s="16"/>
    </row>
    <row r="760" spans="1:157" ht="15.75">
      <c r="A760" s="86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  <c r="DC760" s="16"/>
      <c r="DD760" s="16"/>
      <c r="DE760" s="16"/>
      <c r="DF760" s="16"/>
      <c r="DG760" s="16"/>
      <c r="DH760" s="16"/>
      <c r="DI760" s="16"/>
      <c r="DJ760" s="16"/>
      <c r="DK760" s="16"/>
      <c r="DL760" s="16"/>
      <c r="DM760" s="16"/>
      <c r="DN760" s="16"/>
      <c r="DO760" s="16"/>
      <c r="DP760" s="16"/>
      <c r="DQ760" s="16"/>
      <c r="DR760" s="16"/>
      <c r="DS760" s="16"/>
      <c r="DT760" s="16"/>
      <c r="DU760" s="16"/>
      <c r="DV760" s="16"/>
      <c r="DW760" s="16"/>
      <c r="DX760" s="16"/>
      <c r="DY760" s="16"/>
      <c r="DZ760" s="16"/>
      <c r="EA760" s="16"/>
      <c r="EB760" s="16"/>
      <c r="EC760" s="16"/>
      <c r="ED760" s="16"/>
      <c r="EE760" s="16"/>
      <c r="EF760" s="16"/>
      <c r="EG760" s="16"/>
      <c r="EH760" s="16"/>
      <c r="EI760" s="16"/>
      <c r="EJ760" s="16"/>
      <c r="EK760" s="16"/>
      <c r="EL760" s="16"/>
      <c r="EM760" s="16"/>
      <c r="EN760" s="16"/>
      <c r="EO760" s="16"/>
      <c r="EP760" s="16"/>
      <c r="EQ760" s="16"/>
      <c r="ER760" s="16"/>
      <c r="ES760" s="16"/>
      <c r="ET760" s="16"/>
      <c r="EU760" s="16"/>
      <c r="EV760" s="16"/>
      <c r="EW760" s="16"/>
      <c r="EX760" s="16"/>
      <c r="EY760" s="16"/>
      <c r="EZ760" s="16"/>
      <c r="FA760" s="16"/>
    </row>
    <row r="761" spans="1:157" ht="15.75">
      <c r="A761" s="86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  <c r="DC761" s="16"/>
      <c r="DD761" s="16"/>
      <c r="DE761" s="16"/>
      <c r="DF761" s="16"/>
      <c r="DG761" s="16"/>
      <c r="DH761" s="16"/>
      <c r="DI761" s="16"/>
      <c r="DJ761" s="16"/>
      <c r="DK761" s="16"/>
      <c r="DL761" s="16"/>
      <c r="DM761" s="16"/>
      <c r="DN761" s="16"/>
      <c r="DO761" s="16"/>
      <c r="DP761" s="16"/>
      <c r="DQ761" s="16"/>
      <c r="DR761" s="16"/>
      <c r="DS761" s="16"/>
      <c r="DT761" s="16"/>
      <c r="DU761" s="16"/>
      <c r="DV761" s="16"/>
      <c r="DW761" s="16"/>
      <c r="DX761" s="16"/>
      <c r="DY761" s="16"/>
      <c r="DZ761" s="16"/>
      <c r="EA761" s="16"/>
      <c r="EB761" s="16"/>
      <c r="EC761" s="16"/>
      <c r="ED761" s="16"/>
      <c r="EE761" s="16"/>
      <c r="EF761" s="16"/>
      <c r="EG761" s="16"/>
      <c r="EH761" s="16"/>
      <c r="EI761" s="16"/>
      <c r="EJ761" s="16"/>
      <c r="EK761" s="16"/>
      <c r="EL761" s="16"/>
      <c r="EM761" s="16"/>
      <c r="EN761" s="16"/>
      <c r="EO761" s="16"/>
      <c r="EP761" s="16"/>
      <c r="EQ761" s="16"/>
      <c r="ER761" s="16"/>
      <c r="ES761" s="16"/>
      <c r="ET761" s="16"/>
      <c r="EU761" s="16"/>
      <c r="EV761" s="16"/>
      <c r="EW761" s="16"/>
      <c r="EX761" s="16"/>
      <c r="EY761" s="16"/>
      <c r="EZ761" s="16"/>
      <c r="FA761" s="16"/>
    </row>
    <row r="762" spans="1:157" ht="15.75">
      <c r="A762" s="86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  <c r="DC762" s="16"/>
      <c r="DD762" s="16"/>
      <c r="DE762" s="16"/>
      <c r="DF762" s="16"/>
      <c r="DG762" s="16"/>
      <c r="DH762" s="16"/>
      <c r="DI762" s="16"/>
      <c r="DJ762" s="16"/>
      <c r="DK762" s="16"/>
      <c r="DL762" s="16"/>
      <c r="DM762" s="16"/>
      <c r="DN762" s="16"/>
      <c r="DO762" s="16"/>
      <c r="DP762" s="16"/>
      <c r="DQ762" s="16"/>
      <c r="DR762" s="16"/>
      <c r="DS762" s="16"/>
      <c r="DT762" s="16"/>
      <c r="DU762" s="16"/>
      <c r="DV762" s="16"/>
      <c r="DW762" s="16"/>
      <c r="DX762" s="16"/>
      <c r="DY762" s="16"/>
      <c r="DZ762" s="16"/>
      <c r="EA762" s="16"/>
      <c r="EB762" s="16"/>
      <c r="EC762" s="16"/>
      <c r="ED762" s="16"/>
      <c r="EE762" s="16"/>
      <c r="EF762" s="16"/>
      <c r="EG762" s="16"/>
      <c r="EH762" s="16"/>
      <c r="EI762" s="16"/>
      <c r="EJ762" s="16"/>
      <c r="EK762" s="16"/>
      <c r="EL762" s="16"/>
      <c r="EM762" s="16"/>
      <c r="EN762" s="16"/>
      <c r="EO762" s="16"/>
      <c r="EP762" s="16"/>
      <c r="EQ762" s="16"/>
      <c r="ER762" s="16"/>
      <c r="ES762" s="16"/>
      <c r="ET762" s="16"/>
      <c r="EU762" s="16"/>
      <c r="EV762" s="16"/>
      <c r="EW762" s="16"/>
      <c r="EX762" s="16"/>
      <c r="EY762" s="16"/>
      <c r="EZ762" s="16"/>
      <c r="FA762" s="16"/>
    </row>
    <row r="763" spans="1:157" ht="15.75">
      <c r="A763" s="86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  <c r="DC763" s="16"/>
      <c r="DD763" s="16"/>
      <c r="DE763" s="16"/>
      <c r="DF763" s="16"/>
      <c r="DG763" s="16"/>
      <c r="DH763" s="16"/>
      <c r="DI763" s="16"/>
      <c r="DJ763" s="16"/>
      <c r="DK763" s="16"/>
      <c r="DL763" s="16"/>
      <c r="DM763" s="16"/>
      <c r="DN763" s="16"/>
      <c r="DO763" s="16"/>
      <c r="DP763" s="16"/>
      <c r="DQ763" s="16"/>
      <c r="DR763" s="16"/>
      <c r="DS763" s="16"/>
      <c r="DT763" s="16"/>
      <c r="DU763" s="16"/>
      <c r="DV763" s="16"/>
      <c r="DW763" s="16"/>
      <c r="DX763" s="16"/>
      <c r="DY763" s="16"/>
      <c r="DZ763" s="16"/>
      <c r="EA763" s="16"/>
      <c r="EB763" s="16"/>
      <c r="EC763" s="16"/>
      <c r="ED763" s="16"/>
      <c r="EE763" s="16"/>
      <c r="EF763" s="16"/>
      <c r="EG763" s="16"/>
      <c r="EH763" s="16"/>
      <c r="EI763" s="16"/>
      <c r="EJ763" s="16"/>
      <c r="EK763" s="16"/>
      <c r="EL763" s="16"/>
      <c r="EM763" s="16"/>
      <c r="EN763" s="16"/>
      <c r="EO763" s="16"/>
      <c r="EP763" s="16"/>
      <c r="EQ763" s="16"/>
      <c r="ER763" s="16"/>
      <c r="ES763" s="16"/>
      <c r="ET763" s="16"/>
      <c r="EU763" s="16"/>
      <c r="EV763" s="16"/>
      <c r="EW763" s="16"/>
      <c r="EX763" s="16"/>
      <c r="EY763" s="16"/>
      <c r="EZ763" s="16"/>
      <c r="FA763" s="16"/>
    </row>
    <row r="764" spans="1:157" ht="15.75">
      <c r="A764" s="86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  <c r="DC764" s="16"/>
      <c r="DD764" s="16"/>
      <c r="DE764" s="16"/>
      <c r="DF764" s="16"/>
      <c r="DG764" s="16"/>
      <c r="DH764" s="16"/>
      <c r="DI764" s="16"/>
      <c r="DJ764" s="16"/>
      <c r="DK764" s="16"/>
      <c r="DL764" s="16"/>
      <c r="DM764" s="16"/>
      <c r="DN764" s="16"/>
      <c r="DO764" s="16"/>
      <c r="DP764" s="16"/>
      <c r="DQ764" s="16"/>
      <c r="DR764" s="16"/>
      <c r="DS764" s="16"/>
      <c r="DT764" s="16"/>
      <c r="DU764" s="16"/>
      <c r="DV764" s="16"/>
      <c r="DW764" s="16"/>
      <c r="DX764" s="16"/>
      <c r="DY764" s="16"/>
      <c r="DZ764" s="16"/>
      <c r="EA764" s="16"/>
      <c r="EB764" s="16"/>
      <c r="EC764" s="16"/>
      <c r="ED764" s="16"/>
      <c r="EE764" s="16"/>
      <c r="EF764" s="16"/>
      <c r="EG764" s="16"/>
      <c r="EH764" s="16"/>
      <c r="EI764" s="16"/>
      <c r="EJ764" s="16"/>
      <c r="EK764" s="16"/>
      <c r="EL764" s="16"/>
      <c r="EM764" s="16"/>
      <c r="EN764" s="16"/>
      <c r="EO764" s="16"/>
      <c r="EP764" s="16"/>
      <c r="EQ764" s="16"/>
      <c r="ER764" s="16"/>
      <c r="ES764" s="16"/>
      <c r="ET764" s="16"/>
      <c r="EU764" s="16"/>
      <c r="EV764" s="16"/>
      <c r="EW764" s="16"/>
      <c r="EX764" s="16"/>
      <c r="EY764" s="16"/>
      <c r="EZ764" s="16"/>
      <c r="FA764" s="16"/>
    </row>
    <row r="765" spans="1:157" ht="15.75">
      <c r="A765" s="86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  <c r="DC765" s="16"/>
      <c r="DD765" s="16"/>
      <c r="DE765" s="16"/>
      <c r="DF765" s="16"/>
      <c r="DG765" s="16"/>
      <c r="DH765" s="16"/>
      <c r="DI765" s="16"/>
      <c r="DJ765" s="16"/>
      <c r="DK765" s="16"/>
      <c r="DL765" s="16"/>
      <c r="DM765" s="16"/>
      <c r="DN765" s="16"/>
      <c r="DO765" s="16"/>
      <c r="DP765" s="16"/>
      <c r="DQ765" s="16"/>
      <c r="DR765" s="16"/>
      <c r="DS765" s="16"/>
      <c r="DT765" s="16"/>
      <c r="DU765" s="16"/>
      <c r="DV765" s="16"/>
      <c r="DW765" s="16"/>
      <c r="DX765" s="16"/>
      <c r="DY765" s="16"/>
      <c r="DZ765" s="16"/>
      <c r="EA765" s="16"/>
      <c r="EB765" s="16"/>
      <c r="EC765" s="16"/>
      <c r="ED765" s="16"/>
      <c r="EE765" s="16"/>
      <c r="EF765" s="16"/>
      <c r="EG765" s="16"/>
      <c r="EH765" s="16"/>
      <c r="EI765" s="16"/>
      <c r="EJ765" s="16"/>
      <c r="EK765" s="16"/>
      <c r="EL765" s="16"/>
      <c r="EM765" s="16"/>
      <c r="EN765" s="16"/>
      <c r="EO765" s="16"/>
      <c r="EP765" s="16"/>
      <c r="EQ765" s="16"/>
      <c r="ER765" s="16"/>
      <c r="ES765" s="16"/>
      <c r="ET765" s="16"/>
      <c r="EU765" s="16"/>
      <c r="EV765" s="16"/>
      <c r="EW765" s="16"/>
      <c r="EX765" s="16"/>
      <c r="EY765" s="16"/>
      <c r="EZ765" s="16"/>
      <c r="FA765" s="16"/>
    </row>
    <row r="766" spans="1:157" ht="15.75">
      <c r="A766" s="86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  <c r="DC766" s="16"/>
      <c r="DD766" s="16"/>
      <c r="DE766" s="16"/>
      <c r="DF766" s="16"/>
      <c r="DG766" s="16"/>
      <c r="DH766" s="16"/>
      <c r="DI766" s="16"/>
      <c r="DJ766" s="16"/>
      <c r="DK766" s="16"/>
      <c r="DL766" s="16"/>
      <c r="DM766" s="16"/>
      <c r="DN766" s="16"/>
      <c r="DO766" s="16"/>
      <c r="DP766" s="16"/>
      <c r="DQ766" s="16"/>
      <c r="DR766" s="16"/>
      <c r="DS766" s="16"/>
      <c r="DT766" s="16"/>
      <c r="DU766" s="16"/>
      <c r="DV766" s="16"/>
      <c r="DW766" s="16"/>
      <c r="DX766" s="16"/>
      <c r="DY766" s="16"/>
      <c r="DZ766" s="16"/>
      <c r="EA766" s="16"/>
      <c r="EB766" s="16"/>
      <c r="EC766" s="16"/>
      <c r="ED766" s="16"/>
      <c r="EE766" s="16"/>
      <c r="EF766" s="16"/>
      <c r="EG766" s="16"/>
      <c r="EH766" s="16"/>
      <c r="EI766" s="16"/>
      <c r="EJ766" s="16"/>
      <c r="EK766" s="16"/>
      <c r="EL766" s="16"/>
      <c r="EM766" s="16"/>
      <c r="EN766" s="16"/>
      <c r="EO766" s="16"/>
      <c r="EP766" s="16"/>
      <c r="EQ766" s="16"/>
      <c r="ER766" s="16"/>
      <c r="ES766" s="16"/>
      <c r="ET766" s="16"/>
      <c r="EU766" s="16"/>
      <c r="EV766" s="16"/>
      <c r="EW766" s="16"/>
      <c r="EX766" s="16"/>
      <c r="EY766" s="16"/>
      <c r="EZ766" s="16"/>
      <c r="FA766" s="16"/>
    </row>
    <row r="767" spans="1:157" ht="15.75">
      <c r="A767" s="86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  <c r="DE767" s="16"/>
      <c r="DF767" s="16"/>
      <c r="DG767" s="16"/>
      <c r="DH767" s="16"/>
      <c r="DI767" s="16"/>
      <c r="DJ767" s="16"/>
      <c r="DK767" s="16"/>
      <c r="DL767" s="16"/>
      <c r="DM767" s="16"/>
      <c r="DN767" s="16"/>
      <c r="DO767" s="16"/>
      <c r="DP767" s="16"/>
      <c r="DQ767" s="16"/>
      <c r="DR767" s="16"/>
      <c r="DS767" s="16"/>
      <c r="DT767" s="16"/>
      <c r="DU767" s="16"/>
      <c r="DV767" s="16"/>
      <c r="DW767" s="16"/>
      <c r="DX767" s="16"/>
      <c r="DY767" s="16"/>
      <c r="DZ767" s="16"/>
      <c r="EA767" s="16"/>
      <c r="EB767" s="16"/>
      <c r="EC767" s="16"/>
      <c r="ED767" s="16"/>
      <c r="EE767" s="16"/>
      <c r="EF767" s="16"/>
      <c r="EG767" s="16"/>
      <c r="EH767" s="16"/>
      <c r="EI767" s="16"/>
      <c r="EJ767" s="16"/>
      <c r="EK767" s="16"/>
      <c r="EL767" s="16"/>
      <c r="EM767" s="16"/>
      <c r="EN767" s="16"/>
      <c r="EO767" s="16"/>
      <c r="EP767" s="16"/>
      <c r="EQ767" s="16"/>
      <c r="ER767" s="16"/>
      <c r="ES767" s="16"/>
      <c r="ET767" s="16"/>
      <c r="EU767" s="16"/>
      <c r="EV767" s="16"/>
      <c r="EW767" s="16"/>
      <c r="EX767" s="16"/>
      <c r="EY767" s="16"/>
      <c r="EZ767" s="16"/>
      <c r="FA767" s="16"/>
    </row>
    <row r="768" spans="1:157" ht="15.75">
      <c r="A768" s="86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  <c r="DC768" s="16"/>
      <c r="DD768" s="16"/>
      <c r="DE768" s="16"/>
      <c r="DF768" s="16"/>
      <c r="DG768" s="16"/>
      <c r="DH768" s="16"/>
      <c r="DI768" s="16"/>
      <c r="DJ768" s="16"/>
      <c r="DK768" s="16"/>
      <c r="DL768" s="16"/>
      <c r="DM768" s="16"/>
      <c r="DN768" s="16"/>
      <c r="DO768" s="16"/>
      <c r="DP768" s="16"/>
      <c r="DQ768" s="16"/>
      <c r="DR768" s="16"/>
      <c r="DS768" s="16"/>
      <c r="DT768" s="16"/>
      <c r="DU768" s="16"/>
      <c r="DV768" s="16"/>
      <c r="DW768" s="16"/>
      <c r="DX768" s="16"/>
      <c r="DY768" s="16"/>
      <c r="DZ768" s="16"/>
      <c r="EA768" s="16"/>
      <c r="EB768" s="16"/>
      <c r="EC768" s="16"/>
      <c r="ED768" s="16"/>
      <c r="EE768" s="16"/>
      <c r="EF768" s="16"/>
      <c r="EG768" s="16"/>
      <c r="EH768" s="16"/>
      <c r="EI768" s="16"/>
      <c r="EJ768" s="16"/>
      <c r="EK768" s="16"/>
      <c r="EL768" s="16"/>
      <c r="EM768" s="16"/>
      <c r="EN768" s="16"/>
      <c r="EO768" s="16"/>
      <c r="EP768" s="16"/>
      <c r="EQ768" s="16"/>
      <c r="ER768" s="16"/>
      <c r="ES768" s="16"/>
      <c r="ET768" s="16"/>
      <c r="EU768" s="16"/>
      <c r="EV768" s="16"/>
      <c r="EW768" s="16"/>
      <c r="EX768" s="16"/>
      <c r="EY768" s="16"/>
      <c r="EZ768" s="16"/>
      <c r="FA768" s="16"/>
    </row>
    <row r="769" spans="1:157" ht="15.75">
      <c r="A769" s="86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  <c r="DC769" s="16"/>
      <c r="DD769" s="16"/>
      <c r="DE769" s="16"/>
      <c r="DF769" s="16"/>
      <c r="DG769" s="16"/>
      <c r="DH769" s="16"/>
      <c r="DI769" s="16"/>
      <c r="DJ769" s="16"/>
      <c r="DK769" s="16"/>
      <c r="DL769" s="16"/>
      <c r="DM769" s="16"/>
      <c r="DN769" s="16"/>
      <c r="DO769" s="16"/>
      <c r="DP769" s="16"/>
      <c r="DQ769" s="16"/>
      <c r="DR769" s="16"/>
      <c r="DS769" s="16"/>
      <c r="DT769" s="16"/>
      <c r="DU769" s="16"/>
      <c r="DV769" s="16"/>
      <c r="DW769" s="16"/>
      <c r="DX769" s="16"/>
      <c r="DY769" s="16"/>
      <c r="DZ769" s="16"/>
      <c r="EA769" s="16"/>
      <c r="EB769" s="16"/>
      <c r="EC769" s="16"/>
      <c r="ED769" s="16"/>
      <c r="EE769" s="16"/>
      <c r="EF769" s="16"/>
      <c r="EG769" s="16"/>
      <c r="EH769" s="16"/>
      <c r="EI769" s="16"/>
      <c r="EJ769" s="16"/>
      <c r="EK769" s="16"/>
      <c r="EL769" s="16"/>
      <c r="EM769" s="16"/>
      <c r="EN769" s="16"/>
      <c r="EO769" s="16"/>
      <c r="EP769" s="16"/>
      <c r="EQ769" s="16"/>
      <c r="ER769" s="16"/>
      <c r="ES769" s="16"/>
      <c r="ET769" s="16"/>
      <c r="EU769" s="16"/>
      <c r="EV769" s="16"/>
      <c r="EW769" s="16"/>
      <c r="EX769" s="16"/>
      <c r="EY769" s="16"/>
      <c r="EZ769" s="16"/>
      <c r="FA769" s="16"/>
    </row>
    <row r="770" spans="1:157" ht="15.75">
      <c r="A770" s="86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  <c r="DC770" s="16"/>
      <c r="DD770" s="16"/>
      <c r="DE770" s="16"/>
      <c r="DF770" s="16"/>
      <c r="DG770" s="16"/>
      <c r="DH770" s="16"/>
      <c r="DI770" s="16"/>
      <c r="DJ770" s="16"/>
      <c r="DK770" s="16"/>
      <c r="DL770" s="16"/>
      <c r="DM770" s="16"/>
      <c r="DN770" s="16"/>
      <c r="DO770" s="16"/>
      <c r="DP770" s="16"/>
      <c r="DQ770" s="16"/>
      <c r="DR770" s="16"/>
      <c r="DS770" s="16"/>
      <c r="DT770" s="16"/>
      <c r="DU770" s="16"/>
      <c r="DV770" s="16"/>
      <c r="DW770" s="16"/>
      <c r="DX770" s="16"/>
      <c r="DY770" s="16"/>
      <c r="DZ770" s="16"/>
      <c r="EA770" s="16"/>
      <c r="EB770" s="16"/>
      <c r="EC770" s="16"/>
      <c r="ED770" s="16"/>
      <c r="EE770" s="16"/>
      <c r="EF770" s="16"/>
      <c r="EG770" s="16"/>
      <c r="EH770" s="16"/>
      <c r="EI770" s="16"/>
      <c r="EJ770" s="16"/>
      <c r="EK770" s="16"/>
      <c r="EL770" s="16"/>
      <c r="EM770" s="16"/>
      <c r="EN770" s="16"/>
      <c r="EO770" s="16"/>
      <c r="EP770" s="16"/>
      <c r="EQ770" s="16"/>
      <c r="ER770" s="16"/>
      <c r="ES770" s="16"/>
      <c r="ET770" s="16"/>
      <c r="EU770" s="16"/>
      <c r="EV770" s="16"/>
      <c r="EW770" s="16"/>
      <c r="EX770" s="16"/>
      <c r="EY770" s="16"/>
      <c r="EZ770" s="16"/>
      <c r="FA770" s="16"/>
    </row>
    <row r="771" spans="1:157" ht="15.75">
      <c r="A771" s="86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  <c r="DC771" s="16"/>
      <c r="DD771" s="16"/>
      <c r="DE771" s="16"/>
      <c r="DF771" s="16"/>
      <c r="DG771" s="16"/>
      <c r="DH771" s="16"/>
      <c r="DI771" s="16"/>
      <c r="DJ771" s="16"/>
      <c r="DK771" s="16"/>
      <c r="DL771" s="16"/>
      <c r="DM771" s="16"/>
      <c r="DN771" s="16"/>
      <c r="DO771" s="16"/>
      <c r="DP771" s="16"/>
      <c r="DQ771" s="16"/>
      <c r="DR771" s="16"/>
      <c r="DS771" s="16"/>
      <c r="DT771" s="16"/>
      <c r="DU771" s="16"/>
      <c r="DV771" s="16"/>
      <c r="DW771" s="16"/>
      <c r="DX771" s="16"/>
      <c r="DY771" s="16"/>
      <c r="DZ771" s="16"/>
      <c r="EA771" s="16"/>
      <c r="EB771" s="16"/>
      <c r="EC771" s="16"/>
      <c r="ED771" s="16"/>
      <c r="EE771" s="16"/>
      <c r="EF771" s="16"/>
      <c r="EG771" s="16"/>
      <c r="EH771" s="16"/>
      <c r="EI771" s="16"/>
      <c r="EJ771" s="16"/>
      <c r="EK771" s="16"/>
      <c r="EL771" s="16"/>
      <c r="EM771" s="16"/>
      <c r="EN771" s="16"/>
      <c r="EO771" s="16"/>
      <c r="EP771" s="16"/>
      <c r="EQ771" s="16"/>
      <c r="ER771" s="16"/>
      <c r="ES771" s="16"/>
      <c r="ET771" s="16"/>
      <c r="EU771" s="16"/>
      <c r="EV771" s="16"/>
      <c r="EW771" s="16"/>
      <c r="EX771" s="16"/>
      <c r="EY771" s="16"/>
      <c r="EZ771" s="16"/>
      <c r="FA771" s="16"/>
    </row>
    <row r="772" spans="1:157" ht="15.75">
      <c r="A772" s="86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  <c r="DC772" s="16"/>
      <c r="DD772" s="16"/>
      <c r="DE772" s="16"/>
      <c r="DF772" s="16"/>
      <c r="DG772" s="16"/>
      <c r="DH772" s="16"/>
      <c r="DI772" s="16"/>
      <c r="DJ772" s="16"/>
      <c r="DK772" s="16"/>
      <c r="DL772" s="16"/>
      <c r="DM772" s="16"/>
      <c r="DN772" s="16"/>
      <c r="DO772" s="16"/>
      <c r="DP772" s="16"/>
      <c r="DQ772" s="16"/>
      <c r="DR772" s="16"/>
      <c r="DS772" s="16"/>
      <c r="DT772" s="16"/>
      <c r="DU772" s="16"/>
      <c r="DV772" s="16"/>
      <c r="DW772" s="16"/>
      <c r="DX772" s="16"/>
      <c r="DY772" s="16"/>
      <c r="DZ772" s="16"/>
      <c r="EA772" s="16"/>
      <c r="EB772" s="16"/>
      <c r="EC772" s="16"/>
      <c r="ED772" s="16"/>
      <c r="EE772" s="16"/>
      <c r="EF772" s="16"/>
      <c r="EG772" s="16"/>
      <c r="EH772" s="16"/>
      <c r="EI772" s="16"/>
      <c r="EJ772" s="16"/>
      <c r="EK772" s="16"/>
      <c r="EL772" s="16"/>
      <c r="EM772" s="16"/>
      <c r="EN772" s="16"/>
      <c r="EO772" s="16"/>
      <c r="EP772" s="16"/>
      <c r="EQ772" s="16"/>
      <c r="ER772" s="16"/>
      <c r="ES772" s="16"/>
      <c r="ET772" s="16"/>
      <c r="EU772" s="16"/>
      <c r="EV772" s="16"/>
      <c r="EW772" s="16"/>
      <c r="EX772" s="16"/>
      <c r="EY772" s="16"/>
      <c r="EZ772" s="16"/>
      <c r="FA772" s="16"/>
    </row>
    <row r="773" spans="1:157" ht="15.75">
      <c r="A773" s="86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  <c r="DE773" s="16"/>
      <c r="DF773" s="16"/>
      <c r="DG773" s="16"/>
      <c r="DH773" s="16"/>
      <c r="DI773" s="16"/>
      <c r="DJ773" s="16"/>
      <c r="DK773" s="16"/>
      <c r="DL773" s="16"/>
      <c r="DM773" s="16"/>
      <c r="DN773" s="16"/>
      <c r="DO773" s="16"/>
      <c r="DP773" s="16"/>
      <c r="DQ773" s="16"/>
      <c r="DR773" s="16"/>
      <c r="DS773" s="16"/>
      <c r="DT773" s="16"/>
      <c r="DU773" s="16"/>
      <c r="DV773" s="16"/>
      <c r="DW773" s="16"/>
      <c r="DX773" s="16"/>
      <c r="DY773" s="16"/>
      <c r="DZ773" s="16"/>
      <c r="EA773" s="16"/>
      <c r="EB773" s="16"/>
      <c r="EC773" s="16"/>
      <c r="ED773" s="16"/>
      <c r="EE773" s="16"/>
      <c r="EF773" s="16"/>
      <c r="EG773" s="16"/>
      <c r="EH773" s="16"/>
      <c r="EI773" s="16"/>
      <c r="EJ773" s="16"/>
      <c r="EK773" s="16"/>
      <c r="EL773" s="16"/>
      <c r="EM773" s="16"/>
      <c r="EN773" s="16"/>
      <c r="EO773" s="16"/>
      <c r="EP773" s="16"/>
      <c r="EQ773" s="16"/>
      <c r="ER773" s="16"/>
      <c r="ES773" s="16"/>
      <c r="ET773" s="16"/>
      <c r="EU773" s="16"/>
      <c r="EV773" s="16"/>
      <c r="EW773" s="16"/>
      <c r="EX773" s="16"/>
      <c r="EY773" s="16"/>
      <c r="EZ773" s="16"/>
      <c r="FA773" s="16"/>
    </row>
    <row r="774" spans="1:157" ht="15.75">
      <c r="A774" s="86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  <c r="DC774" s="16"/>
      <c r="DD774" s="16"/>
      <c r="DE774" s="16"/>
      <c r="DF774" s="16"/>
      <c r="DG774" s="16"/>
      <c r="DH774" s="16"/>
      <c r="DI774" s="16"/>
      <c r="DJ774" s="16"/>
      <c r="DK774" s="16"/>
      <c r="DL774" s="16"/>
      <c r="DM774" s="16"/>
      <c r="DN774" s="16"/>
      <c r="DO774" s="16"/>
      <c r="DP774" s="16"/>
      <c r="DQ774" s="16"/>
      <c r="DR774" s="16"/>
      <c r="DS774" s="16"/>
      <c r="DT774" s="16"/>
      <c r="DU774" s="16"/>
      <c r="DV774" s="16"/>
      <c r="DW774" s="16"/>
      <c r="DX774" s="16"/>
      <c r="DY774" s="16"/>
      <c r="DZ774" s="16"/>
      <c r="EA774" s="16"/>
      <c r="EB774" s="16"/>
      <c r="EC774" s="16"/>
      <c r="ED774" s="16"/>
      <c r="EE774" s="16"/>
      <c r="EF774" s="16"/>
      <c r="EG774" s="16"/>
      <c r="EH774" s="16"/>
      <c r="EI774" s="16"/>
      <c r="EJ774" s="16"/>
      <c r="EK774" s="16"/>
      <c r="EL774" s="16"/>
      <c r="EM774" s="16"/>
      <c r="EN774" s="16"/>
      <c r="EO774" s="16"/>
      <c r="EP774" s="16"/>
      <c r="EQ774" s="16"/>
      <c r="ER774" s="16"/>
      <c r="ES774" s="16"/>
      <c r="ET774" s="16"/>
      <c r="EU774" s="16"/>
      <c r="EV774" s="16"/>
      <c r="EW774" s="16"/>
      <c r="EX774" s="16"/>
      <c r="EY774" s="16"/>
      <c r="EZ774" s="16"/>
      <c r="FA774" s="16"/>
    </row>
    <row r="775" spans="1:157" ht="15.75">
      <c r="A775" s="86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  <c r="DC775" s="16"/>
      <c r="DD775" s="16"/>
      <c r="DE775" s="16"/>
      <c r="DF775" s="16"/>
      <c r="DG775" s="16"/>
      <c r="DH775" s="16"/>
      <c r="DI775" s="16"/>
      <c r="DJ775" s="16"/>
      <c r="DK775" s="16"/>
      <c r="DL775" s="16"/>
      <c r="DM775" s="16"/>
      <c r="DN775" s="16"/>
      <c r="DO775" s="16"/>
      <c r="DP775" s="16"/>
      <c r="DQ775" s="16"/>
      <c r="DR775" s="16"/>
      <c r="DS775" s="16"/>
      <c r="DT775" s="16"/>
      <c r="DU775" s="16"/>
      <c r="DV775" s="16"/>
      <c r="DW775" s="16"/>
      <c r="DX775" s="16"/>
      <c r="DY775" s="16"/>
      <c r="DZ775" s="16"/>
      <c r="EA775" s="16"/>
      <c r="EB775" s="16"/>
      <c r="EC775" s="16"/>
      <c r="ED775" s="16"/>
      <c r="EE775" s="16"/>
      <c r="EF775" s="16"/>
      <c r="EG775" s="16"/>
      <c r="EH775" s="16"/>
      <c r="EI775" s="16"/>
      <c r="EJ775" s="16"/>
      <c r="EK775" s="16"/>
      <c r="EL775" s="16"/>
      <c r="EM775" s="16"/>
      <c r="EN775" s="16"/>
      <c r="EO775" s="16"/>
      <c r="EP775" s="16"/>
      <c r="EQ775" s="16"/>
      <c r="ER775" s="16"/>
      <c r="ES775" s="16"/>
      <c r="ET775" s="16"/>
      <c r="EU775" s="16"/>
      <c r="EV775" s="16"/>
      <c r="EW775" s="16"/>
      <c r="EX775" s="16"/>
      <c r="EY775" s="16"/>
      <c r="EZ775" s="16"/>
      <c r="FA775" s="16"/>
    </row>
    <row r="776" spans="1:157" ht="15.75">
      <c r="A776" s="86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  <c r="DC776" s="16"/>
      <c r="DD776" s="16"/>
      <c r="DE776" s="16"/>
      <c r="DF776" s="16"/>
      <c r="DG776" s="16"/>
      <c r="DH776" s="16"/>
      <c r="DI776" s="16"/>
      <c r="DJ776" s="16"/>
      <c r="DK776" s="16"/>
      <c r="DL776" s="16"/>
      <c r="DM776" s="16"/>
      <c r="DN776" s="16"/>
      <c r="DO776" s="16"/>
      <c r="DP776" s="16"/>
      <c r="DQ776" s="16"/>
      <c r="DR776" s="16"/>
      <c r="DS776" s="16"/>
      <c r="DT776" s="16"/>
      <c r="DU776" s="16"/>
      <c r="DV776" s="16"/>
      <c r="DW776" s="16"/>
      <c r="DX776" s="16"/>
      <c r="DY776" s="16"/>
      <c r="DZ776" s="16"/>
      <c r="EA776" s="16"/>
      <c r="EB776" s="16"/>
      <c r="EC776" s="16"/>
      <c r="ED776" s="16"/>
      <c r="EE776" s="16"/>
      <c r="EF776" s="16"/>
      <c r="EG776" s="16"/>
      <c r="EH776" s="16"/>
      <c r="EI776" s="16"/>
      <c r="EJ776" s="16"/>
      <c r="EK776" s="16"/>
      <c r="EL776" s="16"/>
      <c r="EM776" s="16"/>
      <c r="EN776" s="16"/>
      <c r="EO776" s="16"/>
      <c r="EP776" s="16"/>
      <c r="EQ776" s="16"/>
      <c r="ER776" s="16"/>
      <c r="ES776" s="16"/>
      <c r="ET776" s="16"/>
      <c r="EU776" s="16"/>
      <c r="EV776" s="16"/>
      <c r="EW776" s="16"/>
      <c r="EX776" s="16"/>
      <c r="EY776" s="16"/>
      <c r="EZ776" s="16"/>
      <c r="FA776" s="16"/>
    </row>
    <row r="777" spans="1:157" ht="15.75">
      <c r="A777" s="86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  <c r="DC777" s="16"/>
      <c r="DD777" s="16"/>
      <c r="DE777" s="16"/>
      <c r="DF777" s="16"/>
      <c r="DG777" s="16"/>
      <c r="DH777" s="16"/>
      <c r="DI777" s="16"/>
      <c r="DJ777" s="16"/>
      <c r="DK777" s="16"/>
      <c r="DL777" s="16"/>
      <c r="DM777" s="16"/>
      <c r="DN777" s="16"/>
      <c r="DO777" s="16"/>
      <c r="DP777" s="16"/>
      <c r="DQ777" s="16"/>
      <c r="DR777" s="16"/>
      <c r="DS777" s="16"/>
      <c r="DT777" s="16"/>
      <c r="DU777" s="16"/>
      <c r="DV777" s="16"/>
      <c r="DW777" s="16"/>
      <c r="DX777" s="16"/>
      <c r="DY777" s="16"/>
      <c r="DZ777" s="16"/>
      <c r="EA777" s="16"/>
      <c r="EB777" s="16"/>
      <c r="EC777" s="16"/>
      <c r="ED777" s="16"/>
      <c r="EE777" s="16"/>
      <c r="EF777" s="16"/>
      <c r="EG777" s="16"/>
      <c r="EH777" s="16"/>
      <c r="EI777" s="16"/>
      <c r="EJ777" s="16"/>
      <c r="EK777" s="16"/>
      <c r="EL777" s="16"/>
      <c r="EM777" s="16"/>
      <c r="EN777" s="16"/>
      <c r="EO777" s="16"/>
      <c r="EP777" s="16"/>
      <c r="EQ777" s="16"/>
      <c r="ER777" s="16"/>
      <c r="ES777" s="16"/>
      <c r="ET777" s="16"/>
      <c r="EU777" s="16"/>
      <c r="EV777" s="16"/>
      <c r="EW777" s="16"/>
      <c r="EX777" s="16"/>
      <c r="EY777" s="16"/>
      <c r="EZ777" s="16"/>
      <c r="FA777" s="16"/>
    </row>
    <row r="778" spans="1:157" ht="15.75">
      <c r="A778" s="86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  <c r="DE778" s="16"/>
      <c r="DF778" s="16"/>
      <c r="DG778" s="16"/>
      <c r="DH778" s="16"/>
      <c r="DI778" s="16"/>
      <c r="DJ778" s="16"/>
      <c r="DK778" s="16"/>
      <c r="DL778" s="16"/>
      <c r="DM778" s="16"/>
      <c r="DN778" s="16"/>
      <c r="DO778" s="16"/>
      <c r="DP778" s="16"/>
      <c r="DQ778" s="16"/>
      <c r="DR778" s="16"/>
      <c r="DS778" s="16"/>
      <c r="DT778" s="16"/>
      <c r="DU778" s="16"/>
      <c r="DV778" s="16"/>
      <c r="DW778" s="16"/>
      <c r="DX778" s="16"/>
      <c r="DY778" s="16"/>
      <c r="DZ778" s="16"/>
      <c r="EA778" s="16"/>
      <c r="EB778" s="16"/>
      <c r="EC778" s="16"/>
      <c r="ED778" s="16"/>
      <c r="EE778" s="16"/>
      <c r="EF778" s="16"/>
      <c r="EG778" s="16"/>
      <c r="EH778" s="16"/>
      <c r="EI778" s="16"/>
      <c r="EJ778" s="16"/>
      <c r="EK778" s="16"/>
      <c r="EL778" s="16"/>
      <c r="EM778" s="16"/>
      <c r="EN778" s="16"/>
      <c r="EO778" s="16"/>
      <c r="EP778" s="16"/>
      <c r="EQ778" s="16"/>
      <c r="ER778" s="16"/>
      <c r="ES778" s="16"/>
      <c r="ET778" s="16"/>
      <c r="EU778" s="16"/>
      <c r="EV778" s="16"/>
      <c r="EW778" s="16"/>
      <c r="EX778" s="16"/>
      <c r="EY778" s="16"/>
      <c r="EZ778" s="16"/>
      <c r="FA778" s="16"/>
    </row>
    <row r="779" spans="1:157" ht="15.75">
      <c r="A779" s="86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  <c r="DE779" s="16"/>
      <c r="DF779" s="16"/>
      <c r="DG779" s="16"/>
      <c r="DH779" s="16"/>
      <c r="DI779" s="16"/>
      <c r="DJ779" s="16"/>
      <c r="DK779" s="16"/>
      <c r="DL779" s="16"/>
      <c r="DM779" s="16"/>
      <c r="DN779" s="16"/>
      <c r="DO779" s="16"/>
      <c r="DP779" s="16"/>
      <c r="DQ779" s="16"/>
      <c r="DR779" s="16"/>
      <c r="DS779" s="16"/>
      <c r="DT779" s="16"/>
      <c r="DU779" s="16"/>
      <c r="DV779" s="16"/>
      <c r="DW779" s="16"/>
      <c r="DX779" s="16"/>
      <c r="DY779" s="16"/>
      <c r="DZ779" s="16"/>
      <c r="EA779" s="16"/>
      <c r="EB779" s="16"/>
      <c r="EC779" s="16"/>
      <c r="ED779" s="16"/>
      <c r="EE779" s="16"/>
      <c r="EF779" s="16"/>
      <c r="EG779" s="16"/>
      <c r="EH779" s="16"/>
      <c r="EI779" s="16"/>
      <c r="EJ779" s="16"/>
      <c r="EK779" s="16"/>
      <c r="EL779" s="16"/>
      <c r="EM779" s="16"/>
      <c r="EN779" s="16"/>
      <c r="EO779" s="16"/>
      <c r="EP779" s="16"/>
      <c r="EQ779" s="16"/>
      <c r="ER779" s="16"/>
      <c r="ES779" s="16"/>
      <c r="ET779" s="16"/>
      <c r="EU779" s="16"/>
      <c r="EV779" s="16"/>
      <c r="EW779" s="16"/>
      <c r="EX779" s="16"/>
      <c r="EY779" s="16"/>
      <c r="EZ779" s="16"/>
      <c r="FA779" s="16"/>
    </row>
    <row r="780" spans="1:157" ht="15.75">
      <c r="A780" s="86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  <c r="DC780" s="16"/>
      <c r="DD780" s="16"/>
      <c r="DE780" s="16"/>
      <c r="DF780" s="16"/>
      <c r="DG780" s="16"/>
      <c r="DH780" s="16"/>
      <c r="DI780" s="16"/>
      <c r="DJ780" s="16"/>
      <c r="DK780" s="16"/>
      <c r="DL780" s="16"/>
      <c r="DM780" s="16"/>
      <c r="DN780" s="16"/>
      <c r="DO780" s="16"/>
      <c r="DP780" s="16"/>
      <c r="DQ780" s="16"/>
      <c r="DR780" s="16"/>
      <c r="DS780" s="16"/>
      <c r="DT780" s="16"/>
      <c r="DU780" s="16"/>
      <c r="DV780" s="16"/>
      <c r="DW780" s="16"/>
      <c r="DX780" s="16"/>
      <c r="DY780" s="16"/>
      <c r="DZ780" s="16"/>
      <c r="EA780" s="16"/>
      <c r="EB780" s="16"/>
      <c r="EC780" s="16"/>
      <c r="ED780" s="16"/>
      <c r="EE780" s="16"/>
      <c r="EF780" s="16"/>
      <c r="EG780" s="16"/>
      <c r="EH780" s="16"/>
      <c r="EI780" s="16"/>
      <c r="EJ780" s="16"/>
      <c r="EK780" s="16"/>
      <c r="EL780" s="16"/>
      <c r="EM780" s="16"/>
      <c r="EN780" s="16"/>
      <c r="EO780" s="16"/>
      <c r="EP780" s="16"/>
      <c r="EQ780" s="16"/>
      <c r="ER780" s="16"/>
      <c r="ES780" s="16"/>
      <c r="ET780" s="16"/>
      <c r="EU780" s="16"/>
      <c r="EV780" s="16"/>
      <c r="EW780" s="16"/>
      <c r="EX780" s="16"/>
      <c r="EY780" s="16"/>
      <c r="EZ780" s="16"/>
      <c r="FA780" s="16"/>
    </row>
    <row r="781" spans="1:157" ht="15.75">
      <c r="A781" s="86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  <c r="DC781" s="16"/>
      <c r="DD781" s="16"/>
      <c r="DE781" s="16"/>
      <c r="DF781" s="16"/>
      <c r="DG781" s="16"/>
      <c r="DH781" s="16"/>
      <c r="DI781" s="16"/>
      <c r="DJ781" s="16"/>
      <c r="DK781" s="16"/>
      <c r="DL781" s="16"/>
      <c r="DM781" s="16"/>
      <c r="DN781" s="16"/>
      <c r="DO781" s="16"/>
      <c r="DP781" s="16"/>
      <c r="DQ781" s="16"/>
      <c r="DR781" s="16"/>
      <c r="DS781" s="16"/>
      <c r="DT781" s="16"/>
      <c r="DU781" s="16"/>
      <c r="DV781" s="16"/>
      <c r="DW781" s="16"/>
      <c r="DX781" s="16"/>
      <c r="DY781" s="16"/>
      <c r="DZ781" s="16"/>
      <c r="EA781" s="16"/>
      <c r="EB781" s="16"/>
      <c r="EC781" s="16"/>
      <c r="ED781" s="16"/>
      <c r="EE781" s="16"/>
      <c r="EF781" s="16"/>
      <c r="EG781" s="16"/>
      <c r="EH781" s="16"/>
      <c r="EI781" s="16"/>
      <c r="EJ781" s="16"/>
      <c r="EK781" s="16"/>
      <c r="EL781" s="16"/>
      <c r="EM781" s="16"/>
      <c r="EN781" s="16"/>
      <c r="EO781" s="16"/>
      <c r="EP781" s="16"/>
      <c r="EQ781" s="16"/>
      <c r="ER781" s="16"/>
      <c r="ES781" s="16"/>
      <c r="ET781" s="16"/>
      <c r="EU781" s="16"/>
      <c r="EV781" s="16"/>
      <c r="EW781" s="16"/>
      <c r="EX781" s="16"/>
      <c r="EY781" s="16"/>
      <c r="EZ781" s="16"/>
      <c r="FA781" s="16"/>
    </row>
    <row r="782" spans="1:157" ht="15.75">
      <c r="A782" s="86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  <c r="DC782" s="16"/>
      <c r="DD782" s="16"/>
      <c r="DE782" s="16"/>
      <c r="DF782" s="16"/>
      <c r="DG782" s="16"/>
      <c r="DH782" s="16"/>
      <c r="DI782" s="16"/>
      <c r="DJ782" s="16"/>
      <c r="DK782" s="16"/>
      <c r="DL782" s="16"/>
      <c r="DM782" s="16"/>
      <c r="DN782" s="16"/>
      <c r="DO782" s="16"/>
      <c r="DP782" s="16"/>
      <c r="DQ782" s="16"/>
      <c r="DR782" s="16"/>
      <c r="DS782" s="16"/>
      <c r="DT782" s="16"/>
      <c r="DU782" s="16"/>
      <c r="DV782" s="16"/>
      <c r="DW782" s="16"/>
      <c r="DX782" s="16"/>
      <c r="DY782" s="16"/>
      <c r="DZ782" s="16"/>
      <c r="EA782" s="16"/>
      <c r="EB782" s="16"/>
      <c r="EC782" s="16"/>
      <c r="ED782" s="16"/>
      <c r="EE782" s="16"/>
      <c r="EF782" s="16"/>
      <c r="EG782" s="16"/>
      <c r="EH782" s="16"/>
      <c r="EI782" s="16"/>
      <c r="EJ782" s="16"/>
      <c r="EK782" s="16"/>
      <c r="EL782" s="16"/>
      <c r="EM782" s="16"/>
      <c r="EN782" s="16"/>
      <c r="EO782" s="16"/>
      <c r="EP782" s="16"/>
      <c r="EQ782" s="16"/>
      <c r="ER782" s="16"/>
      <c r="ES782" s="16"/>
      <c r="ET782" s="16"/>
      <c r="EU782" s="16"/>
      <c r="EV782" s="16"/>
      <c r="EW782" s="16"/>
      <c r="EX782" s="16"/>
      <c r="EY782" s="16"/>
      <c r="EZ782" s="16"/>
      <c r="FA782" s="16"/>
    </row>
    <row r="783" spans="1:157" ht="15.75">
      <c r="A783" s="86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  <c r="DC783" s="16"/>
      <c r="DD783" s="16"/>
      <c r="DE783" s="16"/>
      <c r="DF783" s="16"/>
      <c r="DG783" s="16"/>
      <c r="DH783" s="16"/>
      <c r="DI783" s="16"/>
      <c r="DJ783" s="16"/>
      <c r="DK783" s="16"/>
      <c r="DL783" s="16"/>
      <c r="DM783" s="16"/>
      <c r="DN783" s="16"/>
      <c r="DO783" s="16"/>
      <c r="DP783" s="16"/>
      <c r="DQ783" s="16"/>
      <c r="DR783" s="16"/>
      <c r="DS783" s="16"/>
      <c r="DT783" s="16"/>
      <c r="DU783" s="16"/>
      <c r="DV783" s="16"/>
      <c r="DW783" s="16"/>
      <c r="DX783" s="16"/>
      <c r="DY783" s="16"/>
      <c r="DZ783" s="16"/>
      <c r="EA783" s="16"/>
      <c r="EB783" s="16"/>
      <c r="EC783" s="16"/>
      <c r="ED783" s="16"/>
      <c r="EE783" s="16"/>
      <c r="EF783" s="16"/>
      <c r="EG783" s="16"/>
      <c r="EH783" s="16"/>
      <c r="EI783" s="16"/>
      <c r="EJ783" s="16"/>
      <c r="EK783" s="16"/>
      <c r="EL783" s="16"/>
      <c r="EM783" s="16"/>
      <c r="EN783" s="16"/>
      <c r="EO783" s="16"/>
      <c r="EP783" s="16"/>
      <c r="EQ783" s="16"/>
      <c r="ER783" s="16"/>
      <c r="ES783" s="16"/>
      <c r="ET783" s="16"/>
      <c r="EU783" s="16"/>
      <c r="EV783" s="16"/>
      <c r="EW783" s="16"/>
      <c r="EX783" s="16"/>
      <c r="EY783" s="16"/>
      <c r="EZ783" s="16"/>
      <c r="FA783" s="16"/>
    </row>
    <row r="784" spans="1:157" ht="15.75">
      <c r="A784" s="86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  <c r="DF784" s="16"/>
      <c r="DG784" s="16"/>
      <c r="DH784" s="16"/>
      <c r="DI784" s="16"/>
      <c r="DJ784" s="16"/>
      <c r="DK784" s="16"/>
      <c r="DL784" s="16"/>
      <c r="DM784" s="16"/>
      <c r="DN784" s="16"/>
      <c r="DO784" s="16"/>
      <c r="DP784" s="16"/>
      <c r="DQ784" s="16"/>
      <c r="DR784" s="16"/>
      <c r="DS784" s="16"/>
      <c r="DT784" s="16"/>
      <c r="DU784" s="16"/>
      <c r="DV784" s="16"/>
      <c r="DW784" s="16"/>
      <c r="DX784" s="16"/>
      <c r="DY784" s="16"/>
      <c r="DZ784" s="16"/>
      <c r="EA784" s="16"/>
      <c r="EB784" s="16"/>
      <c r="EC784" s="16"/>
      <c r="ED784" s="16"/>
      <c r="EE784" s="16"/>
      <c r="EF784" s="16"/>
      <c r="EG784" s="16"/>
      <c r="EH784" s="16"/>
      <c r="EI784" s="16"/>
      <c r="EJ784" s="16"/>
      <c r="EK784" s="16"/>
      <c r="EL784" s="16"/>
      <c r="EM784" s="16"/>
      <c r="EN784" s="16"/>
      <c r="EO784" s="16"/>
      <c r="EP784" s="16"/>
      <c r="EQ784" s="16"/>
      <c r="ER784" s="16"/>
      <c r="ES784" s="16"/>
      <c r="ET784" s="16"/>
      <c r="EU784" s="16"/>
      <c r="EV784" s="16"/>
      <c r="EW784" s="16"/>
      <c r="EX784" s="16"/>
      <c r="EY784" s="16"/>
      <c r="EZ784" s="16"/>
      <c r="FA784" s="16"/>
    </row>
    <row r="785" spans="1:157" ht="15.75">
      <c r="A785" s="86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  <c r="DG785" s="16"/>
      <c r="DH785" s="16"/>
      <c r="DI785" s="16"/>
      <c r="DJ785" s="16"/>
      <c r="DK785" s="16"/>
      <c r="DL785" s="16"/>
      <c r="DM785" s="16"/>
      <c r="DN785" s="16"/>
      <c r="DO785" s="16"/>
      <c r="DP785" s="16"/>
      <c r="DQ785" s="16"/>
      <c r="DR785" s="16"/>
      <c r="DS785" s="16"/>
      <c r="DT785" s="16"/>
      <c r="DU785" s="16"/>
      <c r="DV785" s="16"/>
      <c r="DW785" s="16"/>
      <c r="DX785" s="16"/>
      <c r="DY785" s="16"/>
      <c r="DZ785" s="16"/>
      <c r="EA785" s="16"/>
      <c r="EB785" s="16"/>
      <c r="EC785" s="16"/>
      <c r="ED785" s="16"/>
      <c r="EE785" s="16"/>
      <c r="EF785" s="16"/>
      <c r="EG785" s="16"/>
      <c r="EH785" s="16"/>
      <c r="EI785" s="16"/>
      <c r="EJ785" s="16"/>
      <c r="EK785" s="16"/>
      <c r="EL785" s="16"/>
      <c r="EM785" s="16"/>
      <c r="EN785" s="16"/>
      <c r="EO785" s="16"/>
      <c r="EP785" s="16"/>
      <c r="EQ785" s="16"/>
      <c r="ER785" s="16"/>
      <c r="ES785" s="16"/>
      <c r="ET785" s="16"/>
      <c r="EU785" s="16"/>
      <c r="EV785" s="16"/>
      <c r="EW785" s="16"/>
      <c r="EX785" s="16"/>
      <c r="EY785" s="16"/>
      <c r="EZ785" s="16"/>
      <c r="FA785" s="16"/>
    </row>
    <row r="786" spans="1:157" ht="15.75">
      <c r="A786" s="86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  <c r="DC786" s="16"/>
      <c r="DD786" s="16"/>
      <c r="DE786" s="16"/>
      <c r="DF786" s="16"/>
      <c r="DG786" s="16"/>
      <c r="DH786" s="16"/>
      <c r="DI786" s="16"/>
      <c r="DJ786" s="16"/>
      <c r="DK786" s="16"/>
      <c r="DL786" s="16"/>
      <c r="DM786" s="16"/>
      <c r="DN786" s="16"/>
      <c r="DO786" s="16"/>
      <c r="DP786" s="16"/>
      <c r="DQ786" s="16"/>
      <c r="DR786" s="16"/>
      <c r="DS786" s="16"/>
      <c r="DT786" s="16"/>
      <c r="DU786" s="16"/>
      <c r="DV786" s="16"/>
      <c r="DW786" s="16"/>
      <c r="DX786" s="16"/>
      <c r="DY786" s="16"/>
      <c r="DZ786" s="16"/>
      <c r="EA786" s="16"/>
      <c r="EB786" s="16"/>
      <c r="EC786" s="16"/>
      <c r="ED786" s="16"/>
      <c r="EE786" s="16"/>
      <c r="EF786" s="16"/>
      <c r="EG786" s="16"/>
      <c r="EH786" s="16"/>
      <c r="EI786" s="16"/>
      <c r="EJ786" s="16"/>
      <c r="EK786" s="16"/>
      <c r="EL786" s="16"/>
      <c r="EM786" s="16"/>
      <c r="EN786" s="16"/>
      <c r="EO786" s="16"/>
      <c r="EP786" s="16"/>
      <c r="EQ786" s="16"/>
      <c r="ER786" s="16"/>
      <c r="ES786" s="16"/>
      <c r="ET786" s="16"/>
      <c r="EU786" s="16"/>
      <c r="EV786" s="16"/>
      <c r="EW786" s="16"/>
      <c r="EX786" s="16"/>
      <c r="EY786" s="16"/>
      <c r="EZ786" s="16"/>
      <c r="FA786" s="16"/>
    </row>
    <row r="787" spans="1:157" ht="15.75">
      <c r="A787" s="86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  <c r="DE787" s="16"/>
      <c r="DF787" s="16"/>
      <c r="DG787" s="16"/>
      <c r="DH787" s="16"/>
      <c r="DI787" s="16"/>
      <c r="DJ787" s="16"/>
      <c r="DK787" s="16"/>
      <c r="DL787" s="16"/>
      <c r="DM787" s="16"/>
      <c r="DN787" s="16"/>
      <c r="DO787" s="16"/>
      <c r="DP787" s="16"/>
      <c r="DQ787" s="16"/>
      <c r="DR787" s="16"/>
      <c r="DS787" s="16"/>
      <c r="DT787" s="16"/>
      <c r="DU787" s="16"/>
      <c r="DV787" s="16"/>
      <c r="DW787" s="16"/>
      <c r="DX787" s="16"/>
      <c r="DY787" s="16"/>
      <c r="DZ787" s="16"/>
      <c r="EA787" s="16"/>
      <c r="EB787" s="16"/>
      <c r="EC787" s="16"/>
      <c r="ED787" s="16"/>
      <c r="EE787" s="16"/>
      <c r="EF787" s="16"/>
      <c r="EG787" s="16"/>
      <c r="EH787" s="16"/>
      <c r="EI787" s="16"/>
      <c r="EJ787" s="16"/>
      <c r="EK787" s="16"/>
      <c r="EL787" s="16"/>
      <c r="EM787" s="16"/>
      <c r="EN787" s="16"/>
      <c r="EO787" s="16"/>
      <c r="EP787" s="16"/>
      <c r="EQ787" s="16"/>
      <c r="ER787" s="16"/>
      <c r="ES787" s="16"/>
      <c r="ET787" s="16"/>
      <c r="EU787" s="16"/>
      <c r="EV787" s="16"/>
      <c r="EW787" s="16"/>
      <c r="EX787" s="16"/>
      <c r="EY787" s="16"/>
      <c r="EZ787" s="16"/>
      <c r="FA787" s="16"/>
    </row>
    <row r="788" spans="1:157" ht="15.75">
      <c r="A788" s="86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  <c r="DC788" s="16"/>
      <c r="DD788" s="16"/>
      <c r="DE788" s="16"/>
      <c r="DF788" s="16"/>
      <c r="DG788" s="16"/>
      <c r="DH788" s="16"/>
      <c r="DI788" s="16"/>
      <c r="DJ788" s="16"/>
      <c r="DK788" s="16"/>
      <c r="DL788" s="16"/>
      <c r="DM788" s="16"/>
      <c r="DN788" s="16"/>
      <c r="DO788" s="16"/>
      <c r="DP788" s="16"/>
      <c r="DQ788" s="16"/>
      <c r="DR788" s="16"/>
      <c r="DS788" s="16"/>
      <c r="DT788" s="16"/>
      <c r="DU788" s="16"/>
      <c r="DV788" s="16"/>
      <c r="DW788" s="16"/>
      <c r="DX788" s="16"/>
      <c r="DY788" s="16"/>
      <c r="DZ788" s="16"/>
      <c r="EA788" s="16"/>
      <c r="EB788" s="16"/>
      <c r="EC788" s="16"/>
      <c r="ED788" s="16"/>
      <c r="EE788" s="16"/>
      <c r="EF788" s="16"/>
      <c r="EG788" s="16"/>
      <c r="EH788" s="16"/>
      <c r="EI788" s="16"/>
      <c r="EJ788" s="16"/>
      <c r="EK788" s="16"/>
      <c r="EL788" s="16"/>
      <c r="EM788" s="16"/>
      <c r="EN788" s="16"/>
      <c r="EO788" s="16"/>
      <c r="EP788" s="16"/>
      <c r="EQ788" s="16"/>
      <c r="ER788" s="16"/>
      <c r="ES788" s="16"/>
      <c r="ET788" s="16"/>
      <c r="EU788" s="16"/>
      <c r="EV788" s="16"/>
      <c r="EW788" s="16"/>
      <c r="EX788" s="16"/>
      <c r="EY788" s="16"/>
      <c r="EZ788" s="16"/>
      <c r="FA788" s="16"/>
    </row>
    <row r="789" spans="1:157" ht="15.75">
      <c r="A789" s="86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  <c r="DY789" s="16"/>
      <c r="DZ789" s="16"/>
      <c r="EA789" s="16"/>
      <c r="EB789" s="16"/>
      <c r="EC789" s="16"/>
      <c r="ED789" s="16"/>
      <c r="EE789" s="16"/>
      <c r="EF789" s="16"/>
      <c r="EG789" s="16"/>
      <c r="EH789" s="16"/>
      <c r="EI789" s="16"/>
      <c r="EJ789" s="16"/>
      <c r="EK789" s="16"/>
      <c r="EL789" s="16"/>
      <c r="EM789" s="16"/>
      <c r="EN789" s="16"/>
      <c r="EO789" s="16"/>
      <c r="EP789" s="16"/>
      <c r="EQ789" s="16"/>
      <c r="ER789" s="16"/>
      <c r="ES789" s="16"/>
      <c r="ET789" s="16"/>
      <c r="EU789" s="16"/>
      <c r="EV789" s="16"/>
      <c r="EW789" s="16"/>
      <c r="EX789" s="16"/>
      <c r="EY789" s="16"/>
      <c r="EZ789" s="16"/>
      <c r="FA789" s="16"/>
    </row>
    <row r="790" spans="1:157" ht="15.75">
      <c r="A790" s="86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  <c r="DC790" s="16"/>
      <c r="DD790" s="16"/>
      <c r="DE790" s="16"/>
      <c r="DF790" s="16"/>
      <c r="DG790" s="16"/>
      <c r="DH790" s="16"/>
      <c r="DI790" s="16"/>
      <c r="DJ790" s="16"/>
      <c r="DK790" s="16"/>
      <c r="DL790" s="16"/>
      <c r="DM790" s="16"/>
      <c r="DN790" s="16"/>
      <c r="DO790" s="16"/>
      <c r="DP790" s="16"/>
      <c r="DQ790" s="16"/>
      <c r="DR790" s="16"/>
      <c r="DS790" s="16"/>
      <c r="DT790" s="16"/>
      <c r="DU790" s="16"/>
      <c r="DV790" s="16"/>
      <c r="DW790" s="16"/>
      <c r="DX790" s="16"/>
      <c r="DY790" s="16"/>
      <c r="DZ790" s="16"/>
      <c r="EA790" s="16"/>
      <c r="EB790" s="16"/>
      <c r="EC790" s="16"/>
      <c r="ED790" s="16"/>
      <c r="EE790" s="16"/>
      <c r="EF790" s="16"/>
      <c r="EG790" s="16"/>
      <c r="EH790" s="16"/>
      <c r="EI790" s="16"/>
      <c r="EJ790" s="16"/>
      <c r="EK790" s="16"/>
      <c r="EL790" s="16"/>
      <c r="EM790" s="16"/>
      <c r="EN790" s="16"/>
      <c r="EO790" s="16"/>
      <c r="EP790" s="16"/>
      <c r="EQ790" s="16"/>
      <c r="ER790" s="16"/>
      <c r="ES790" s="16"/>
      <c r="ET790" s="16"/>
      <c r="EU790" s="16"/>
      <c r="EV790" s="16"/>
      <c r="EW790" s="16"/>
      <c r="EX790" s="16"/>
      <c r="EY790" s="16"/>
      <c r="EZ790" s="16"/>
      <c r="FA790" s="16"/>
    </row>
    <row r="791" spans="1:157" ht="15.75">
      <c r="A791" s="86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  <c r="DG791" s="16"/>
      <c r="DH791" s="16"/>
      <c r="DI791" s="16"/>
      <c r="DJ791" s="16"/>
      <c r="DK791" s="16"/>
      <c r="DL791" s="16"/>
      <c r="DM791" s="16"/>
      <c r="DN791" s="16"/>
      <c r="DO791" s="16"/>
      <c r="DP791" s="16"/>
      <c r="DQ791" s="16"/>
      <c r="DR791" s="16"/>
      <c r="DS791" s="16"/>
      <c r="DT791" s="16"/>
      <c r="DU791" s="16"/>
      <c r="DV791" s="16"/>
      <c r="DW791" s="16"/>
      <c r="DX791" s="16"/>
      <c r="DY791" s="16"/>
      <c r="DZ791" s="16"/>
      <c r="EA791" s="16"/>
      <c r="EB791" s="16"/>
      <c r="EC791" s="16"/>
      <c r="ED791" s="16"/>
      <c r="EE791" s="16"/>
      <c r="EF791" s="16"/>
      <c r="EG791" s="16"/>
      <c r="EH791" s="16"/>
      <c r="EI791" s="16"/>
      <c r="EJ791" s="16"/>
      <c r="EK791" s="16"/>
      <c r="EL791" s="16"/>
      <c r="EM791" s="16"/>
      <c r="EN791" s="16"/>
      <c r="EO791" s="16"/>
      <c r="EP791" s="16"/>
      <c r="EQ791" s="16"/>
      <c r="ER791" s="16"/>
      <c r="ES791" s="16"/>
      <c r="ET791" s="16"/>
      <c r="EU791" s="16"/>
      <c r="EV791" s="16"/>
      <c r="EW791" s="16"/>
      <c r="EX791" s="16"/>
      <c r="EY791" s="16"/>
      <c r="EZ791" s="16"/>
      <c r="FA791" s="16"/>
    </row>
    <row r="792" spans="1:157" ht="15.75">
      <c r="A792" s="86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  <c r="DG792" s="16"/>
      <c r="DH792" s="16"/>
      <c r="DI792" s="16"/>
      <c r="DJ792" s="16"/>
      <c r="DK792" s="16"/>
      <c r="DL792" s="16"/>
      <c r="DM792" s="16"/>
      <c r="DN792" s="16"/>
      <c r="DO792" s="16"/>
      <c r="DP792" s="16"/>
      <c r="DQ792" s="16"/>
      <c r="DR792" s="16"/>
      <c r="DS792" s="16"/>
      <c r="DT792" s="16"/>
      <c r="DU792" s="16"/>
      <c r="DV792" s="16"/>
      <c r="DW792" s="16"/>
      <c r="DX792" s="16"/>
      <c r="DY792" s="16"/>
      <c r="DZ792" s="16"/>
      <c r="EA792" s="16"/>
      <c r="EB792" s="16"/>
      <c r="EC792" s="16"/>
      <c r="ED792" s="16"/>
      <c r="EE792" s="16"/>
      <c r="EF792" s="16"/>
      <c r="EG792" s="16"/>
      <c r="EH792" s="16"/>
      <c r="EI792" s="16"/>
      <c r="EJ792" s="16"/>
      <c r="EK792" s="16"/>
      <c r="EL792" s="16"/>
      <c r="EM792" s="16"/>
      <c r="EN792" s="16"/>
      <c r="EO792" s="16"/>
      <c r="EP792" s="16"/>
      <c r="EQ792" s="16"/>
      <c r="ER792" s="16"/>
      <c r="ES792" s="16"/>
      <c r="ET792" s="16"/>
      <c r="EU792" s="16"/>
      <c r="EV792" s="16"/>
      <c r="EW792" s="16"/>
      <c r="EX792" s="16"/>
      <c r="EY792" s="16"/>
      <c r="EZ792" s="16"/>
      <c r="FA792" s="16"/>
    </row>
    <row r="793" spans="1:157" ht="15.75">
      <c r="A793" s="86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6"/>
      <c r="DS793" s="16"/>
      <c r="DT793" s="16"/>
      <c r="DU793" s="16"/>
      <c r="DV793" s="16"/>
      <c r="DW793" s="16"/>
      <c r="DX793" s="16"/>
      <c r="DY793" s="16"/>
      <c r="DZ793" s="16"/>
      <c r="EA793" s="16"/>
      <c r="EB793" s="16"/>
      <c r="EC793" s="16"/>
      <c r="ED793" s="16"/>
      <c r="EE793" s="16"/>
      <c r="EF793" s="16"/>
      <c r="EG793" s="16"/>
      <c r="EH793" s="16"/>
      <c r="EI793" s="16"/>
      <c r="EJ793" s="16"/>
      <c r="EK793" s="16"/>
      <c r="EL793" s="16"/>
      <c r="EM793" s="16"/>
      <c r="EN793" s="16"/>
      <c r="EO793" s="16"/>
      <c r="EP793" s="16"/>
      <c r="EQ793" s="16"/>
      <c r="ER793" s="16"/>
      <c r="ES793" s="16"/>
      <c r="ET793" s="16"/>
      <c r="EU793" s="16"/>
      <c r="EV793" s="16"/>
      <c r="EW793" s="16"/>
      <c r="EX793" s="16"/>
      <c r="EY793" s="16"/>
      <c r="EZ793" s="16"/>
      <c r="FA793" s="16"/>
    </row>
    <row r="794" spans="1:157" ht="15.75">
      <c r="A794" s="86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  <c r="DG794" s="16"/>
      <c r="DH794" s="16"/>
      <c r="DI794" s="16"/>
      <c r="DJ794" s="16"/>
      <c r="DK794" s="16"/>
      <c r="DL794" s="16"/>
      <c r="DM794" s="16"/>
      <c r="DN794" s="16"/>
      <c r="DO794" s="16"/>
      <c r="DP794" s="16"/>
      <c r="DQ794" s="16"/>
      <c r="DR794" s="16"/>
      <c r="DS794" s="16"/>
      <c r="DT794" s="16"/>
      <c r="DU794" s="16"/>
      <c r="DV794" s="16"/>
      <c r="DW794" s="16"/>
      <c r="DX794" s="16"/>
      <c r="DY794" s="16"/>
      <c r="DZ794" s="16"/>
      <c r="EA794" s="16"/>
      <c r="EB794" s="16"/>
      <c r="EC794" s="16"/>
      <c r="ED794" s="16"/>
      <c r="EE794" s="16"/>
      <c r="EF794" s="16"/>
      <c r="EG794" s="16"/>
      <c r="EH794" s="16"/>
      <c r="EI794" s="16"/>
      <c r="EJ794" s="16"/>
      <c r="EK794" s="16"/>
      <c r="EL794" s="16"/>
      <c r="EM794" s="16"/>
      <c r="EN794" s="16"/>
      <c r="EO794" s="16"/>
      <c r="EP794" s="16"/>
      <c r="EQ794" s="16"/>
      <c r="ER794" s="16"/>
      <c r="ES794" s="16"/>
      <c r="ET794" s="16"/>
      <c r="EU794" s="16"/>
      <c r="EV794" s="16"/>
      <c r="EW794" s="16"/>
      <c r="EX794" s="16"/>
      <c r="EY794" s="16"/>
      <c r="EZ794" s="16"/>
      <c r="FA794" s="16"/>
    </row>
    <row r="795" spans="1:157" ht="15.75">
      <c r="A795" s="86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  <c r="DG795" s="16"/>
      <c r="DH795" s="16"/>
      <c r="DI795" s="16"/>
      <c r="DJ795" s="16"/>
      <c r="DK795" s="16"/>
      <c r="DL795" s="16"/>
      <c r="DM795" s="16"/>
      <c r="DN795" s="16"/>
      <c r="DO795" s="16"/>
      <c r="DP795" s="16"/>
      <c r="DQ795" s="16"/>
      <c r="DR795" s="16"/>
      <c r="DS795" s="16"/>
      <c r="DT795" s="16"/>
      <c r="DU795" s="16"/>
      <c r="DV795" s="16"/>
      <c r="DW795" s="16"/>
      <c r="DX795" s="16"/>
      <c r="DY795" s="16"/>
      <c r="DZ795" s="16"/>
      <c r="EA795" s="16"/>
      <c r="EB795" s="16"/>
      <c r="EC795" s="16"/>
      <c r="ED795" s="16"/>
      <c r="EE795" s="16"/>
      <c r="EF795" s="16"/>
      <c r="EG795" s="16"/>
      <c r="EH795" s="16"/>
      <c r="EI795" s="16"/>
      <c r="EJ795" s="16"/>
      <c r="EK795" s="16"/>
      <c r="EL795" s="16"/>
      <c r="EM795" s="16"/>
      <c r="EN795" s="16"/>
      <c r="EO795" s="16"/>
      <c r="EP795" s="16"/>
      <c r="EQ795" s="16"/>
      <c r="ER795" s="16"/>
      <c r="ES795" s="16"/>
      <c r="ET795" s="16"/>
      <c r="EU795" s="16"/>
      <c r="EV795" s="16"/>
      <c r="EW795" s="16"/>
      <c r="EX795" s="16"/>
      <c r="EY795" s="16"/>
      <c r="EZ795" s="16"/>
      <c r="FA795" s="16"/>
    </row>
    <row r="796" spans="1:157" ht="15.75">
      <c r="A796" s="86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  <c r="DC796" s="16"/>
      <c r="DD796" s="16"/>
      <c r="DE796" s="16"/>
      <c r="DF796" s="16"/>
      <c r="DG796" s="16"/>
      <c r="DH796" s="16"/>
      <c r="DI796" s="16"/>
      <c r="DJ796" s="16"/>
      <c r="DK796" s="16"/>
      <c r="DL796" s="16"/>
      <c r="DM796" s="16"/>
      <c r="DN796" s="16"/>
      <c r="DO796" s="16"/>
      <c r="DP796" s="16"/>
      <c r="DQ796" s="16"/>
      <c r="DR796" s="16"/>
      <c r="DS796" s="16"/>
      <c r="DT796" s="16"/>
      <c r="DU796" s="16"/>
      <c r="DV796" s="16"/>
      <c r="DW796" s="16"/>
      <c r="DX796" s="16"/>
      <c r="DY796" s="16"/>
      <c r="DZ796" s="16"/>
      <c r="EA796" s="16"/>
      <c r="EB796" s="16"/>
      <c r="EC796" s="16"/>
      <c r="ED796" s="16"/>
      <c r="EE796" s="16"/>
      <c r="EF796" s="16"/>
      <c r="EG796" s="16"/>
      <c r="EH796" s="16"/>
      <c r="EI796" s="16"/>
      <c r="EJ796" s="16"/>
      <c r="EK796" s="16"/>
      <c r="EL796" s="16"/>
      <c r="EM796" s="16"/>
      <c r="EN796" s="16"/>
      <c r="EO796" s="16"/>
      <c r="EP796" s="16"/>
      <c r="EQ796" s="16"/>
      <c r="ER796" s="16"/>
      <c r="ES796" s="16"/>
      <c r="ET796" s="16"/>
      <c r="EU796" s="16"/>
      <c r="EV796" s="16"/>
      <c r="EW796" s="16"/>
      <c r="EX796" s="16"/>
      <c r="EY796" s="16"/>
      <c r="EZ796" s="16"/>
      <c r="FA796" s="16"/>
    </row>
    <row r="797" spans="1:157" ht="15.75">
      <c r="A797" s="86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  <c r="DE797" s="16"/>
      <c r="DF797" s="16"/>
      <c r="DG797" s="16"/>
      <c r="DH797" s="16"/>
      <c r="DI797" s="16"/>
      <c r="DJ797" s="16"/>
      <c r="DK797" s="16"/>
      <c r="DL797" s="16"/>
      <c r="DM797" s="16"/>
      <c r="DN797" s="16"/>
      <c r="DO797" s="16"/>
      <c r="DP797" s="16"/>
      <c r="DQ797" s="16"/>
      <c r="DR797" s="16"/>
      <c r="DS797" s="16"/>
      <c r="DT797" s="16"/>
      <c r="DU797" s="16"/>
      <c r="DV797" s="16"/>
      <c r="DW797" s="16"/>
      <c r="DX797" s="16"/>
      <c r="DY797" s="16"/>
      <c r="DZ797" s="16"/>
      <c r="EA797" s="16"/>
      <c r="EB797" s="16"/>
      <c r="EC797" s="16"/>
      <c r="ED797" s="16"/>
      <c r="EE797" s="16"/>
      <c r="EF797" s="16"/>
      <c r="EG797" s="16"/>
      <c r="EH797" s="16"/>
      <c r="EI797" s="16"/>
      <c r="EJ797" s="16"/>
      <c r="EK797" s="16"/>
      <c r="EL797" s="16"/>
      <c r="EM797" s="16"/>
      <c r="EN797" s="16"/>
      <c r="EO797" s="16"/>
      <c r="EP797" s="16"/>
      <c r="EQ797" s="16"/>
      <c r="ER797" s="16"/>
      <c r="ES797" s="16"/>
      <c r="ET797" s="16"/>
      <c r="EU797" s="16"/>
      <c r="EV797" s="16"/>
      <c r="EW797" s="16"/>
      <c r="EX797" s="16"/>
      <c r="EY797" s="16"/>
      <c r="EZ797" s="16"/>
      <c r="FA797" s="16"/>
    </row>
    <row r="798" spans="1:157" ht="15.75">
      <c r="A798" s="86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  <c r="CV798" s="16"/>
      <c r="CW798" s="16"/>
      <c r="CX798" s="16"/>
      <c r="CY798" s="16"/>
      <c r="CZ798" s="16"/>
      <c r="DA798" s="16"/>
      <c r="DB798" s="16"/>
      <c r="DC798" s="16"/>
      <c r="DD798" s="16"/>
      <c r="DE798" s="16"/>
      <c r="DF798" s="16"/>
      <c r="DG798" s="16"/>
      <c r="DH798" s="16"/>
      <c r="DI798" s="16"/>
      <c r="DJ798" s="16"/>
      <c r="DK798" s="16"/>
      <c r="DL798" s="16"/>
      <c r="DM798" s="16"/>
      <c r="DN798" s="16"/>
      <c r="DO798" s="16"/>
      <c r="DP798" s="16"/>
      <c r="DQ798" s="16"/>
      <c r="DR798" s="16"/>
      <c r="DS798" s="16"/>
      <c r="DT798" s="16"/>
      <c r="DU798" s="16"/>
      <c r="DV798" s="16"/>
      <c r="DW798" s="16"/>
      <c r="DX798" s="16"/>
      <c r="DY798" s="16"/>
      <c r="DZ798" s="16"/>
      <c r="EA798" s="16"/>
      <c r="EB798" s="16"/>
      <c r="EC798" s="16"/>
      <c r="ED798" s="16"/>
      <c r="EE798" s="16"/>
      <c r="EF798" s="16"/>
      <c r="EG798" s="16"/>
      <c r="EH798" s="16"/>
      <c r="EI798" s="16"/>
      <c r="EJ798" s="16"/>
      <c r="EK798" s="16"/>
      <c r="EL798" s="16"/>
      <c r="EM798" s="16"/>
      <c r="EN798" s="16"/>
      <c r="EO798" s="16"/>
      <c r="EP798" s="16"/>
      <c r="EQ798" s="16"/>
      <c r="ER798" s="16"/>
      <c r="ES798" s="16"/>
      <c r="ET798" s="16"/>
      <c r="EU798" s="16"/>
      <c r="EV798" s="16"/>
      <c r="EW798" s="16"/>
      <c r="EX798" s="16"/>
      <c r="EY798" s="16"/>
      <c r="EZ798" s="16"/>
      <c r="FA798" s="16"/>
    </row>
    <row r="799" spans="1:157" ht="15.75">
      <c r="A799" s="86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  <c r="DC799" s="16"/>
      <c r="DD799" s="16"/>
      <c r="DE799" s="16"/>
      <c r="DF799" s="16"/>
      <c r="DG799" s="16"/>
      <c r="DH799" s="16"/>
      <c r="DI799" s="16"/>
      <c r="DJ799" s="16"/>
      <c r="DK799" s="16"/>
      <c r="DL799" s="16"/>
      <c r="DM799" s="16"/>
      <c r="DN799" s="16"/>
      <c r="DO799" s="16"/>
      <c r="DP799" s="16"/>
      <c r="DQ799" s="16"/>
      <c r="DR799" s="16"/>
      <c r="DS799" s="16"/>
      <c r="DT799" s="16"/>
      <c r="DU799" s="16"/>
      <c r="DV799" s="16"/>
      <c r="DW799" s="16"/>
      <c r="DX799" s="16"/>
      <c r="DY799" s="16"/>
      <c r="DZ799" s="16"/>
      <c r="EA799" s="16"/>
      <c r="EB799" s="16"/>
      <c r="EC799" s="16"/>
      <c r="ED799" s="16"/>
      <c r="EE799" s="16"/>
      <c r="EF799" s="16"/>
      <c r="EG799" s="16"/>
      <c r="EH799" s="16"/>
      <c r="EI799" s="16"/>
      <c r="EJ799" s="16"/>
      <c r="EK799" s="16"/>
      <c r="EL799" s="16"/>
      <c r="EM799" s="16"/>
      <c r="EN799" s="16"/>
      <c r="EO799" s="16"/>
      <c r="EP799" s="16"/>
      <c r="EQ799" s="16"/>
      <c r="ER799" s="16"/>
      <c r="ES799" s="16"/>
      <c r="ET799" s="16"/>
      <c r="EU799" s="16"/>
      <c r="EV799" s="16"/>
      <c r="EW799" s="16"/>
      <c r="EX799" s="16"/>
      <c r="EY799" s="16"/>
      <c r="EZ799" s="16"/>
      <c r="FA799" s="16"/>
    </row>
    <row r="800" spans="1:157" ht="15.75">
      <c r="A800" s="86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6"/>
      <c r="CS800" s="16"/>
      <c r="CT800" s="16"/>
      <c r="CU800" s="16"/>
      <c r="CV800" s="16"/>
      <c r="CW800" s="16"/>
      <c r="CX800" s="16"/>
      <c r="CY800" s="16"/>
      <c r="CZ800" s="16"/>
      <c r="DA800" s="16"/>
      <c r="DB800" s="16"/>
      <c r="DC800" s="16"/>
      <c r="DD800" s="16"/>
      <c r="DE800" s="16"/>
      <c r="DF800" s="16"/>
      <c r="DG800" s="16"/>
      <c r="DH800" s="16"/>
      <c r="DI800" s="16"/>
      <c r="DJ800" s="16"/>
      <c r="DK800" s="16"/>
      <c r="DL800" s="16"/>
      <c r="DM800" s="16"/>
      <c r="DN800" s="16"/>
      <c r="DO800" s="16"/>
      <c r="DP800" s="16"/>
      <c r="DQ800" s="16"/>
      <c r="DR800" s="16"/>
      <c r="DS800" s="16"/>
      <c r="DT800" s="16"/>
      <c r="DU800" s="16"/>
      <c r="DV800" s="16"/>
      <c r="DW800" s="16"/>
      <c r="DX800" s="16"/>
      <c r="DY800" s="16"/>
      <c r="DZ800" s="16"/>
      <c r="EA800" s="16"/>
      <c r="EB800" s="16"/>
      <c r="EC800" s="16"/>
      <c r="ED800" s="16"/>
      <c r="EE800" s="16"/>
      <c r="EF800" s="16"/>
      <c r="EG800" s="16"/>
      <c r="EH800" s="16"/>
      <c r="EI800" s="16"/>
      <c r="EJ800" s="16"/>
      <c r="EK800" s="16"/>
      <c r="EL800" s="16"/>
      <c r="EM800" s="16"/>
      <c r="EN800" s="16"/>
      <c r="EO800" s="16"/>
      <c r="EP800" s="16"/>
      <c r="EQ800" s="16"/>
      <c r="ER800" s="16"/>
      <c r="ES800" s="16"/>
      <c r="ET800" s="16"/>
      <c r="EU800" s="16"/>
      <c r="EV800" s="16"/>
      <c r="EW800" s="16"/>
      <c r="EX800" s="16"/>
      <c r="EY800" s="16"/>
      <c r="EZ800" s="16"/>
      <c r="FA800" s="16"/>
    </row>
    <row r="801" spans="1:157" ht="15.75">
      <c r="A801" s="86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  <c r="DG801" s="16"/>
      <c r="DH801" s="16"/>
      <c r="DI801" s="16"/>
      <c r="DJ801" s="16"/>
      <c r="DK801" s="16"/>
      <c r="DL801" s="16"/>
      <c r="DM801" s="16"/>
      <c r="DN801" s="16"/>
      <c r="DO801" s="16"/>
      <c r="DP801" s="16"/>
      <c r="DQ801" s="16"/>
      <c r="DR801" s="16"/>
      <c r="DS801" s="16"/>
      <c r="DT801" s="16"/>
      <c r="DU801" s="16"/>
      <c r="DV801" s="16"/>
      <c r="DW801" s="16"/>
      <c r="DX801" s="16"/>
      <c r="DY801" s="16"/>
      <c r="DZ801" s="16"/>
      <c r="EA801" s="16"/>
      <c r="EB801" s="16"/>
      <c r="EC801" s="16"/>
      <c r="ED801" s="16"/>
      <c r="EE801" s="16"/>
      <c r="EF801" s="16"/>
      <c r="EG801" s="16"/>
      <c r="EH801" s="16"/>
      <c r="EI801" s="16"/>
      <c r="EJ801" s="16"/>
      <c r="EK801" s="16"/>
      <c r="EL801" s="16"/>
      <c r="EM801" s="16"/>
      <c r="EN801" s="16"/>
      <c r="EO801" s="16"/>
      <c r="EP801" s="16"/>
      <c r="EQ801" s="16"/>
      <c r="ER801" s="16"/>
      <c r="ES801" s="16"/>
      <c r="ET801" s="16"/>
      <c r="EU801" s="16"/>
      <c r="EV801" s="16"/>
      <c r="EW801" s="16"/>
      <c r="EX801" s="16"/>
      <c r="EY801" s="16"/>
      <c r="EZ801" s="16"/>
      <c r="FA801" s="16"/>
    </row>
    <row r="802" spans="1:157" ht="15.75">
      <c r="A802" s="86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  <c r="DC802" s="16"/>
      <c r="DD802" s="16"/>
      <c r="DE802" s="16"/>
      <c r="DF802" s="16"/>
      <c r="DG802" s="16"/>
      <c r="DH802" s="16"/>
      <c r="DI802" s="16"/>
      <c r="DJ802" s="16"/>
      <c r="DK802" s="16"/>
      <c r="DL802" s="16"/>
      <c r="DM802" s="16"/>
      <c r="DN802" s="16"/>
      <c r="DO802" s="16"/>
      <c r="DP802" s="16"/>
      <c r="DQ802" s="16"/>
      <c r="DR802" s="16"/>
      <c r="DS802" s="16"/>
      <c r="DT802" s="16"/>
      <c r="DU802" s="16"/>
      <c r="DV802" s="16"/>
      <c r="DW802" s="16"/>
      <c r="DX802" s="16"/>
      <c r="DY802" s="16"/>
      <c r="DZ802" s="16"/>
      <c r="EA802" s="16"/>
      <c r="EB802" s="16"/>
      <c r="EC802" s="16"/>
      <c r="ED802" s="16"/>
      <c r="EE802" s="16"/>
      <c r="EF802" s="16"/>
      <c r="EG802" s="16"/>
      <c r="EH802" s="16"/>
      <c r="EI802" s="16"/>
      <c r="EJ802" s="16"/>
      <c r="EK802" s="16"/>
      <c r="EL802" s="16"/>
      <c r="EM802" s="16"/>
      <c r="EN802" s="16"/>
      <c r="EO802" s="16"/>
      <c r="EP802" s="16"/>
      <c r="EQ802" s="16"/>
      <c r="ER802" s="16"/>
      <c r="ES802" s="16"/>
      <c r="ET802" s="16"/>
      <c r="EU802" s="16"/>
      <c r="EV802" s="16"/>
      <c r="EW802" s="16"/>
      <c r="EX802" s="16"/>
      <c r="EY802" s="16"/>
      <c r="EZ802" s="16"/>
      <c r="FA802" s="16"/>
    </row>
    <row r="803" spans="1:157" ht="15.75">
      <c r="A803" s="86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  <c r="DC803" s="16"/>
      <c r="DD803" s="16"/>
      <c r="DE803" s="16"/>
      <c r="DF803" s="16"/>
      <c r="DG803" s="16"/>
      <c r="DH803" s="16"/>
      <c r="DI803" s="16"/>
      <c r="DJ803" s="16"/>
      <c r="DK803" s="16"/>
      <c r="DL803" s="16"/>
      <c r="DM803" s="16"/>
      <c r="DN803" s="16"/>
      <c r="DO803" s="16"/>
      <c r="DP803" s="16"/>
      <c r="DQ803" s="16"/>
      <c r="DR803" s="16"/>
      <c r="DS803" s="16"/>
      <c r="DT803" s="16"/>
      <c r="DU803" s="16"/>
      <c r="DV803" s="16"/>
      <c r="DW803" s="16"/>
      <c r="DX803" s="16"/>
      <c r="DY803" s="16"/>
      <c r="DZ803" s="16"/>
      <c r="EA803" s="16"/>
      <c r="EB803" s="16"/>
      <c r="EC803" s="16"/>
      <c r="ED803" s="16"/>
      <c r="EE803" s="16"/>
      <c r="EF803" s="16"/>
      <c r="EG803" s="16"/>
      <c r="EH803" s="16"/>
      <c r="EI803" s="16"/>
      <c r="EJ803" s="16"/>
      <c r="EK803" s="16"/>
      <c r="EL803" s="16"/>
      <c r="EM803" s="16"/>
      <c r="EN803" s="16"/>
      <c r="EO803" s="16"/>
      <c r="EP803" s="16"/>
      <c r="EQ803" s="16"/>
      <c r="ER803" s="16"/>
      <c r="ES803" s="16"/>
      <c r="ET803" s="16"/>
      <c r="EU803" s="16"/>
      <c r="EV803" s="16"/>
      <c r="EW803" s="16"/>
      <c r="EX803" s="16"/>
      <c r="EY803" s="16"/>
      <c r="EZ803" s="16"/>
      <c r="FA803" s="16"/>
    </row>
    <row r="804" spans="1:157" ht="15.75">
      <c r="A804" s="86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  <c r="DC804" s="16"/>
      <c r="DD804" s="16"/>
      <c r="DE804" s="16"/>
      <c r="DF804" s="16"/>
      <c r="DG804" s="16"/>
      <c r="DH804" s="16"/>
      <c r="DI804" s="16"/>
      <c r="DJ804" s="16"/>
      <c r="DK804" s="16"/>
      <c r="DL804" s="16"/>
      <c r="DM804" s="16"/>
      <c r="DN804" s="16"/>
      <c r="DO804" s="16"/>
      <c r="DP804" s="16"/>
      <c r="DQ804" s="16"/>
      <c r="DR804" s="16"/>
      <c r="DS804" s="16"/>
      <c r="DT804" s="16"/>
      <c r="DU804" s="16"/>
      <c r="DV804" s="16"/>
      <c r="DW804" s="16"/>
      <c r="DX804" s="16"/>
      <c r="DY804" s="16"/>
      <c r="DZ804" s="16"/>
      <c r="EA804" s="16"/>
      <c r="EB804" s="16"/>
      <c r="EC804" s="16"/>
      <c r="ED804" s="16"/>
      <c r="EE804" s="16"/>
      <c r="EF804" s="16"/>
      <c r="EG804" s="16"/>
      <c r="EH804" s="16"/>
      <c r="EI804" s="16"/>
      <c r="EJ804" s="16"/>
      <c r="EK804" s="16"/>
      <c r="EL804" s="16"/>
      <c r="EM804" s="16"/>
      <c r="EN804" s="16"/>
      <c r="EO804" s="16"/>
      <c r="EP804" s="16"/>
      <c r="EQ804" s="16"/>
      <c r="ER804" s="16"/>
      <c r="ES804" s="16"/>
      <c r="ET804" s="16"/>
      <c r="EU804" s="16"/>
      <c r="EV804" s="16"/>
      <c r="EW804" s="16"/>
      <c r="EX804" s="16"/>
      <c r="EY804" s="16"/>
      <c r="EZ804" s="16"/>
      <c r="FA804" s="16"/>
    </row>
    <row r="805" spans="1:157" ht="15.75">
      <c r="A805" s="86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  <c r="DC805" s="16"/>
      <c r="DD805" s="16"/>
      <c r="DE805" s="16"/>
      <c r="DF805" s="16"/>
      <c r="DG805" s="16"/>
      <c r="DH805" s="16"/>
      <c r="DI805" s="16"/>
      <c r="DJ805" s="16"/>
      <c r="DK805" s="16"/>
      <c r="DL805" s="16"/>
      <c r="DM805" s="16"/>
      <c r="DN805" s="16"/>
      <c r="DO805" s="16"/>
      <c r="DP805" s="16"/>
      <c r="DQ805" s="16"/>
      <c r="DR805" s="16"/>
      <c r="DS805" s="16"/>
      <c r="DT805" s="16"/>
      <c r="DU805" s="16"/>
      <c r="DV805" s="16"/>
      <c r="DW805" s="16"/>
      <c r="DX805" s="16"/>
      <c r="DY805" s="16"/>
      <c r="DZ805" s="16"/>
      <c r="EA805" s="16"/>
      <c r="EB805" s="16"/>
      <c r="EC805" s="16"/>
      <c r="ED805" s="16"/>
      <c r="EE805" s="16"/>
      <c r="EF805" s="16"/>
      <c r="EG805" s="16"/>
      <c r="EH805" s="16"/>
      <c r="EI805" s="16"/>
      <c r="EJ805" s="16"/>
      <c r="EK805" s="16"/>
      <c r="EL805" s="16"/>
      <c r="EM805" s="16"/>
      <c r="EN805" s="16"/>
      <c r="EO805" s="16"/>
      <c r="EP805" s="16"/>
      <c r="EQ805" s="16"/>
      <c r="ER805" s="16"/>
      <c r="ES805" s="16"/>
      <c r="ET805" s="16"/>
      <c r="EU805" s="16"/>
      <c r="EV805" s="16"/>
      <c r="EW805" s="16"/>
      <c r="EX805" s="16"/>
      <c r="EY805" s="16"/>
      <c r="EZ805" s="16"/>
      <c r="FA805" s="16"/>
    </row>
    <row r="806" spans="1:157" ht="15.75">
      <c r="A806" s="86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  <c r="DE806" s="16"/>
      <c r="DF806" s="16"/>
      <c r="DG806" s="16"/>
      <c r="DH806" s="16"/>
      <c r="DI806" s="16"/>
      <c r="DJ806" s="16"/>
      <c r="DK806" s="16"/>
      <c r="DL806" s="16"/>
      <c r="DM806" s="16"/>
      <c r="DN806" s="16"/>
      <c r="DO806" s="16"/>
      <c r="DP806" s="16"/>
      <c r="DQ806" s="16"/>
      <c r="DR806" s="16"/>
      <c r="DS806" s="16"/>
      <c r="DT806" s="16"/>
      <c r="DU806" s="16"/>
      <c r="DV806" s="16"/>
      <c r="DW806" s="16"/>
      <c r="DX806" s="16"/>
      <c r="DY806" s="16"/>
      <c r="DZ806" s="16"/>
      <c r="EA806" s="16"/>
      <c r="EB806" s="16"/>
      <c r="EC806" s="16"/>
      <c r="ED806" s="16"/>
      <c r="EE806" s="16"/>
      <c r="EF806" s="16"/>
      <c r="EG806" s="16"/>
      <c r="EH806" s="16"/>
      <c r="EI806" s="16"/>
      <c r="EJ806" s="16"/>
      <c r="EK806" s="16"/>
      <c r="EL806" s="16"/>
      <c r="EM806" s="16"/>
      <c r="EN806" s="16"/>
      <c r="EO806" s="16"/>
      <c r="EP806" s="16"/>
      <c r="EQ806" s="16"/>
      <c r="ER806" s="16"/>
      <c r="ES806" s="16"/>
      <c r="ET806" s="16"/>
      <c r="EU806" s="16"/>
      <c r="EV806" s="16"/>
      <c r="EW806" s="16"/>
      <c r="EX806" s="16"/>
      <c r="EY806" s="16"/>
      <c r="EZ806" s="16"/>
      <c r="FA806" s="16"/>
    </row>
    <row r="807" spans="1:157" ht="15.75">
      <c r="A807" s="86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  <c r="DF807" s="16"/>
      <c r="DG807" s="16"/>
      <c r="DH807" s="16"/>
      <c r="DI807" s="16"/>
      <c r="DJ807" s="16"/>
      <c r="DK807" s="16"/>
      <c r="DL807" s="16"/>
      <c r="DM807" s="16"/>
      <c r="DN807" s="16"/>
      <c r="DO807" s="16"/>
      <c r="DP807" s="16"/>
      <c r="DQ807" s="16"/>
      <c r="DR807" s="16"/>
      <c r="DS807" s="16"/>
      <c r="DT807" s="16"/>
      <c r="DU807" s="16"/>
      <c r="DV807" s="16"/>
      <c r="DW807" s="16"/>
      <c r="DX807" s="16"/>
      <c r="DY807" s="16"/>
      <c r="DZ807" s="16"/>
      <c r="EA807" s="16"/>
      <c r="EB807" s="16"/>
      <c r="EC807" s="16"/>
      <c r="ED807" s="16"/>
      <c r="EE807" s="16"/>
      <c r="EF807" s="16"/>
      <c r="EG807" s="16"/>
      <c r="EH807" s="16"/>
      <c r="EI807" s="16"/>
      <c r="EJ807" s="16"/>
      <c r="EK807" s="16"/>
      <c r="EL807" s="16"/>
      <c r="EM807" s="16"/>
      <c r="EN807" s="16"/>
      <c r="EO807" s="16"/>
      <c r="EP807" s="16"/>
      <c r="EQ807" s="16"/>
      <c r="ER807" s="16"/>
      <c r="ES807" s="16"/>
      <c r="ET807" s="16"/>
      <c r="EU807" s="16"/>
      <c r="EV807" s="16"/>
      <c r="EW807" s="16"/>
      <c r="EX807" s="16"/>
      <c r="EY807" s="16"/>
      <c r="EZ807" s="16"/>
      <c r="FA807" s="16"/>
    </row>
    <row r="808" spans="1:157" ht="15.75">
      <c r="A808" s="86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  <c r="DE808" s="16"/>
      <c r="DF808" s="16"/>
      <c r="DG808" s="16"/>
      <c r="DH808" s="16"/>
      <c r="DI808" s="16"/>
      <c r="DJ808" s="16"/>
      <c r="DK808" s="16"/>
      <c r="DL808" s="16"/>
      <c r="DM808" s="16"/>
      <c r="DN808" s="16"/>
      <c r="DO808" s="16"/>
      <c r="DP808" s="16"/>
      <c r="DQ808" s="16"/>
      <c r="DR808" s="16"/>
      <c r="DS808" s="16"/>
      <c r="DT808" s="16"/>
      <c r="DU808" s="16"/>
      <c r="DV808" s="16"/>
      <c r="DW808" s="16"/>
      <c r="DX808" s="16"/>
      <c r="DY808" s="16"/>
      <c r="DZ808" s="16"/>
      <c r="EA808" s="16"/>
      <c r="EB808" s="16"/>
      <c r="EC808" s="16"/>
      <c r="ED808" s="16"/>
      <c r="EE808" s="16"/>
      <c r="EF808" s="16"/>
      <c r="EG808" s="16"/>
      <c r="EH808" s="16"/>
      <c r="EI808" s="16"/>
      <c r="EJ808" s="16"/>
      <c r="EK808" s="16"/>
      <c r="EL808" s="16"/>
      <c r="EM808" s="16"/>
      <c r="EN808" s="16"/>
      <c r="EO808" s="16"/>
      <c r="EP808" s="16"/>
      <c r="EQ808" s="16"/>
      <c r="ER808" s="16"/>
      <c r="ES808" s="16"/>
      <c r="ET808" s="16"/>
      <c r="EU808" s="16"/>
      <c r="EV808" s="16"/>
      <c r="EW808" s="16"/>
      <c r="EX808" s="16"/>
      <c r="EY808" s="16"/>
      <c r="EZ808" s="16"/>
      <c r="FA808" s="16"/>
    </row>
    <row r="809" spans="1:157" ht="15.75">
      <c r="A809" s="86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  <c r="DE809" s="16"/>
      <c r="DF809" s="16"/>
      <c r="DG809" s="16"/>
      <c r="DH809" s="16"/>
      <c r="DI809" s="16"/>
      <c r="DJ809" s="16"/>
      <c r="DK809" s="16"/>
      <c r="DL809" s="16"/>
      <c r="DM809" s="16"/>
      <c r="DN809" s="16"/>
      <c r="DO809" s="16"/>
      <c r="DP809" s="16"/>
      <c r="DQ809" s="16"/>
      <c r="DR809" s="16"/>
      <c r="DS809" s="16"/>
      <c r="DT809" s="16"/>
      <c r="DU809" s="16"/>
      <c r="DV809" s="16"/>
      <c r="DW809" s="16"/>
      <c r="DX809" s="16"/>
      <c r="DY809" s="16"/>
      <c r="DZ809" s="16"/>
      <c r="EA809" s="16"/>
      <c r="EB809" s="16"/>
      <c r="EC809" s="16"/>
      <c r="ED809" s="16"/>
      <c r="EE809" s="16"/>
      <c r="EF809" s="16"/>
      <c r="EG809" s="16"/>
      <c r="EH809" s="16"/>
      <c r="EI809" s="16"/>
      <c r="EJ809" s="16"/>
      <c r="EK809" s="16"/>
      <c r="EL809" s="16"/>
      <c r="EM809" s="16"/>
      <c r="EN809" s="16"/>
      <c r="EO809" s="16"/>
      <c r="EP809" s="16"/>
      <c r="EQ809" s="16"/>
      <c r="ER809" s="16"/>
      <c r="ES809" s="16"/>
      <c r="ET809" s="16"/>
      <c r="EU809" s="16"/>
      <c r="EV809" s="16"/>
      <c r="EW809" s="16"/>
      <c r="EX809" s="16"/>
      <c r="EY809" s="16"/>
      <c r="EZ809" s="16"/>
      <c r="FA809" s="16"/>
    </row>
    <row r="810" spans="1:157" ht="15.75">
      <c r="A810" s="86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  <c r="DC810" s="16"/>
      <c r="DD810" s="16"/>
      <c r="DE810" s="16"/>
      <c r="DF810" s="16"/>
      <c r="DG810" s="16"/>
      <c r="DH810" s="16"/>
      <c r="DI810" s="16"/>
      <c r="DJ810" s="16"/>
      <c r="DK810" s="16"/>
      <c r="DL810" s="16"/>
      <c r="DM810" s="16"/>
      <c r="DN810" s="16"/>
      <c r="DO810" s="16"/>
      <c r="DP810" s="16"/>
      <c r="DQ810" s="16"/>
      <c r="DR810" s="16"/>
      <c r="DS810" s="16"/>
      <c r="DT810" s="16"/>
      <c r="DU810" s="16"/>
      <c r="DV810" s="16"/>
      <c r="DW810" s="16"/>
      <c r="DX810" s="16"/>
      <c r="DY810" s="16"/>
      <c r="DZ810" s="16"/>
      <c r="EA810" s="16"/>
      <c r="EB810" s="16"/>
      <c r="EC810" s="16"/>
      <c r="ED810" s="16"/>
      <c r="EE810" s="16"/>
      <c r="EF810" s="16"/>
      <c r="EG810" s="16"/>
      <c r="EH810" s="16"/>
      <c r="EI810" s="16"/>
      <c r="EJ810" s="16"/>
      <c r="EK810" s="16"/>
      <c r="EL810" s="16"/>
      <c r="EM810" s="16"/>
      <c r="EN810" s="16"/>
      <c r="EO810" s="16"/>
      <c r="EP810" s="16"/>
      <c r="EQ810" s="16"/>
      <c r="ER810" s="16"/>
      <c r="ES810" s="16"/>
      <c r="ET810" s="16"/>
      <c r="EU810" s="16"/>
      <c r="EV810" s="16"/>
      <c r="EW810" s="16"/>
      <c r="EX810" s="16"/>
      <c r="EY810" s="16"/>
      <c r="EZ810" s="16"/>
      <c r="FA810" s="16"/>
    </row>
    <row r="811" spans="1:157" ht="15.75">
      <c r="A811" s="86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  <c r="DC811" s="16"/>
      <c r="DD811" s="16"/>
      <c r="DE811" s="16"/>
      <c r="DF811" s="16"/>
      <c r="DG811" s="16"/>
      <c r="DH811" s="16"/>
      <c r="DI811" s="16"/>
      <c r="DJ811" s="16"/>
      <c r="DK811" s="16"/>
      <c r="DL811" s="16"/>
      <c r="DM811" s="16"/>
      <c r="DN811" s="16"/>
      <c r="DO811" s="16"/>
      <c r="DP811" s="16"/>
      <c r="DQ811" s="16"/>
      <c r="DR811" s="16"/>
      <c r="DS811" s="16"/>
      <c r="DT811" s="16"/>
      <c r="DU811" s="16"/>
      <c r="DV811" s="16"/>
      <c r="DW811" s="16"/>
      <c r="DX811" s="16"/>
      <c r="DY811" s="16"/>
      <c r="DZ811" s="16"/>
      <c r="EA811" s="16"/>
      <c r="EB811" s="16"/>
      <c r="EC811" s="16"/>
      <c r="ED811" s="16"/>
      <c r="EE811" s="16"/>
      <c r="EF811" s="16"/>
      <c r="EG811" s="16"/>
      <c r="EH811" s="16"/>
      <c r="EI811" s="16"/>
      <c r="EJ811" s="16"/>
      <c r="EK811" s="16"/>
      <c r="EL811" s="16"/>
      <c r="EM811" s="16"/>
      <c r="EN811" s="16"/>
      <c r="EO811" s="16"/>
      <c r="EP811" s="16"/>
      <c r="EQ811" s="16"/>
      <c r="ER811" s="16"/>
      <c r="ES811" s="16"/>
      <c r="ET811" s="16"/>
      <c r="EU811" s="16"/>
      <c r="EV811" s="16"/>
      <c r="EW811" s="16"/>
      <c r="EX811" s="16"/>
      <c r="EY811" s="16"/>
      <c r="EZ811" s="16"/>
      <c r="FA811" s="16"/>
    </row>
    <row r="812" spans="1:157" ht="15.75">
      <c r="A812" s="86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  <c r="CV812" s="16"/>
      <c r="CW812" s="16"/>
      <c r="CX812" s="16"/>
      <c r="CY812" s="16"/>
      <c r="CZ812" s="16"/>
      <c r="DA812" s="16"/>
      <c r="DB812" s="16"/>
      <c r="DC812" s="16"/>
      <c r="DD812" s="16"/>
      <c r="DE812" s="16"/>
      <c r="DF812" s="16"/>
      <c r="DG812" s="16"/>
      <c r="DH812" s="16"/>
      <c r="DI812" s="16"/>
      <c r="DJ812" s="16"/>
      <c r="DK812" s="16"/>
      <c r="DL812" s="16"/>
      <c r="DM812" s="16"/>
      <c r="DN812" s="16"/>
      <c r="DO812" s="16"/>
      <c r="DP812" s="16"/>
      <c r="DQ812" s="16"/>
      <c r="DR812" s="16"/>
      <c r="DS812" s="16"/>
      <c r="DT812" s="16"/>
      <c r="DU812" s="16"/>
      <c r="DV812" s="16"/>
      <c r="DW812" s="16"/>
      <c r="DX812" s="16"/>
      <c r="DY812" s="16"/>
      <c r="DZ812" s="16"/>
      <c r="EA812" s="16"/>
      <c r="EB812" s="16"/>
      <c r="EC812" s="16"/>
      <c r="ED812" s="16"/>
      <c r="EE812" s="16"/>
      <c r="EF812" s="16"/>
      <c r="EG812" s="16"/>
      <c r="EH812" s="16"/>
      <c r="EI812" s="16"/>
      <c r="EJ812" s="16"/>
      <c r="EK812" s="16"/>
      <c r="EL812" s="16"/>
      <c r="EM812" s="16"/>
      <c r="EN812" s="16"/>
      <c r="EO812" s="16"/>
      <c r="EP812" s="16"/>
      <c r="EQ812" s="16"/>
      <c r="ER812" s="16"/>
      <c r="ES812" s="16"/>
      <c r="ET812" s="16"/>
      <c r="EU812" s="16"/>
      <c r="EV812" s="16"/>
      <c r="EW812" s="16"/>
      <c r="EX812" s="16"/>
      <c r="EY812" s="16"/>
      <c r="EZ812" s="16"/>
      <c r="FA812" s="16"/>
    </row>
    <row r="813" spans="1:157" ht="15.75">
      <c r="A813" s="86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  <c r="CV813" s="16"/>
      <c r="CW813" s="16"/>
      <c r="CX813" s="16"/>
      <c r="CY813" s="16"/>
      <c r="CZ813" s="16"/>
      <c r="DA813" s="16"/>
      <c r="DB813" s="16"/>
      <c r="DC813" s="16"/>
      <c r="DD813" s="16"/>
      <c r="DE813" s="16"/>
      <c r="DF813" s="16"/>
      <c r="DG813" s="16"/>
      <c r="DH813" s="16"/>
      <c r="DI813" s="16"/>
      <c r="DJ813" s="16"/>
      <c r="DK813" s="16"/>
      <c r="DL813" s="16"/>
      <c r="DM813" s="16"/>
      <c r="DN813" s="16"/>
      <c r="DO813" s="16"/>
      <c r="DP813" s="16"/>
      <c r="DQ813" s="16"/>
      <c r="DR813" s="16"/>
      <c r="DS813" s="16"/>
      <c r="DT813" s="16"/>
      <c r="DU813" s="16"/>
      <c r="DV813" s="16"/>
      <c r="DW813" s="16"/>
      <c r="DX813" s="16"/>
      <c r="DY813" s="16"/>
      <c r="DZ813" s="16"/>
      <c r="EA813" s="16"/>
      <c r="EB813" s="16"/>
      <c r="EC813" s="16"/>
      <c r="ED813" s="16"/>
      <c r="EE813" s="16"/>
      <c r="EF813" s="16"/>
      <c r="EG813" s="16"/>
      <c r="EH813" s="16"/>
      <c r="EI813" s="16"/>
      <c r="EJ813" s="16"/>
      <c r="EK813" s="16"/>
      <c r="EL813" s="16"/>
      <c r="EM813" s="16"/>
      <c r="EN813" s="16"/>
      <c r="EO813" s="16"/>
      <c r="EP813" s="16"/>
      <c r="EQ813" s="16"/>
      <c r="ER813" s="16"/>
      <c r="ES813" s="16"/>
      <c r="ET813" s="16"/>
      <c r="EU813" s="16"/>
      <c r="EV813" s="16"/>
      <c r="EW813" s="16"/>
      <c r="EX813" s="16"/>
      <c r="EY813" s="16"/>
      <c r="EZ813" s="16"/>
      <c r="FA813" s="16"/>
    </row>
    <row r="814" spans="1:157" ht="15.75">
      <c r="A814" s="86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  <c r="CV814" s="16"/>
      <c r="CW814" s="16"/>
      <c r="CX814" s="16"/>
      <c r="CY814" s="16"/>
      <c r="CZ814" s="16"/>
      <c r="DA814" s="16"/>
      <c r="DB814" s="16"/>
      <c r="DC814" s="16"/>
      <c r="DD814" s="16"/>
      <c r="DE814" s="16"/>
      <c r="DF814" s="16"/>
      <c r="DG814" s="16"/>
      <c r="DH814" s="16"/>
      <c r="DI814" s="16"/>
      <c r="DJ814" s="16"/>
      <c r="DK814" s="16"/>
      <c r="DL814" s="16"/>
      <c r="DM814" s="16"/>
      <c r="DN814" s="16"/>
      <c r="DO814" s="16"/>
      <c r="DP814" s="16"/>
      <c r="DQ814" s="16"/>
      <c r="DR814" s="16"/>
      <c r="DS814" s="16"/>
      <c r="DT814" s="16"/>
      <c r="DU814" s="16"/>
      <c r="DV814" s="16"/>
      <c r="DW814" s="16"/>
      <c r="DX814" s="16"/>
      <c r="DY814" s="16"/>
      <c r="DZ814" s="16"/>
      <c r="EA814" s="16"/>
      <c r="EB814" s="16"/>
      <c r="EC814" s="16"/>
      <c r="ED814" s="16"/>
      <c r="EE814" s="16"/>
      <c r="EF814" s="16"/>
      <c r="EG814" s="16"/>
      <c r="EH814" s="16"/>
      <c r="EI814" s="16"/>
      <c r="EJ814" s="16"/>
      <c r="EK814" s="16"/>
      <c r="EL814" s="16"/>
      <c r="EM814" s="16"/>
      <c r="EN814" s="16"/>
      <c r="EO814" s="16"/>
      <c r="EP814" s="16"/>
      <c r="EQ814" s="16"/>
      <c r="ER814" s="16"/>
      <c r="ES814" s="16"/>
      <c r="ET814" s="16"/>
      <c r="EU814" s="16"/>
      <c r="EV814" s="16"/>
      <c r="EW814" s="16"/>
      <c r="EX814" s="16"/>
      <c r="EY814" s="16"/>
      <c r="EZ814" s="16"/>
      <c r="FA814" s="16"/>
    </row>
    <row r="815" spans="1:157" ht="15.75">
      <c r="A815" s="86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  <c r="CV815" s="16"/>
      <c r="CW815" s="16"/>
      <c r="CX815" s="16"/>
      <c r="CY815" s="16"/>
      <c r="CZ815" s="16"/>
      <c r="DA815" s="16"/>
      <c r="DB815" s="16"/>
      <c r="DC815" s="16"/>
      <c r="DD815" s="16"/>
      <c r="DE815" s="16"/>
      <c r="DF815" s="16"/>
      <c r="DG815" s="16"/>
      <c r="DH815" s="16"/>
      <c r="DI815" s="16"/>
      <c r="DJ815" s="16"/>
      <c r="DK815" s="16"/>
      <c r="DL815" s="16"/>
      <c r="DM815" s="16"/>
      <c r="DN815" s="16"/>
      <c r="DO815" s="16"/>
      <c r="DP815" s="16"/>
      <c r="DQ815" s="16"/>
      <c r="DR815" s="16"/>
      <c r="DS815" s="16"/>
      <c r="DT815" s="16"/>
      <c r="DU815" s="16"/>
      <c r="DV815" s="16"/>
      <c r="DW815" s="16"/>
      <c r="DX815" s="16"/>
      <c r="DY815" s="16"/>
      <c r="DZ815" s="16"/>
      <c r="EA815" s="16"/>
      <c r="EB815" s="16"/>
      <c r="EC815" s="16"/>
      <c r="ED815" s="16"/>
      <c r="EE815" s="16"/>
      <c r="EF815" s="16"/>
      <c r="EG815" s="16"/>
      <c r="EH815" s="16"/>
      <c r="EI815" s="16"/>
      <c r="EJ815" s="16"/>
      <c r="EK815" s="16"/>
      <c r="EL815" s="16"/>
      <c r="EM815" s="16"/>
      <c r="EN815" s="16"/>
      <c r="EO815" s="16"/>
      <c r="EP815" s="16"/>
      <c r="EQ815" s="16"/>
      <c r="ER815" s="16"/>
      <c r="ES815" s="16"/>
      <c r="ET815" s="16"/>
      <c r="EU815" s="16"/>
      <c r="EV815" s="16"/>
      <c r="EW815" s="16"/>
      <c r="EX815" s="16"/>
      <c r="EY815" s="16"/>
      <c r="EZ815" s="16"/>
      <c r="FA815" s="16"/>
    </row>
    <row r="816" spans="1:157" ht="15.75">
      <c r="A816" s="86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  <c r="DC816" s="16"/>
      <c r="DD816" s="16"/>
      <c r="DE816" s="16"/>
      <c r="DF816" s="16"/>
      <c r="DG816" s="16"/>
      <c r="DH816" s="16"/>
      <c r="DI816" s="16"/>
      <c r="DJ816" s="16"/>
      <c r="DK816" s="16"/>
      <c r="DL816" s="16"/>
      <c r="DM816" s="16"/>
      <c r="DN816" s="16"/>
      <c r="DO816" s="16"/>
      <c r="DP816" s="16"/>
      <c r="DQ816" s="16"/>
      <c r="DR816" s="16"/>
      <c r="DS816" s="16"/>
      <c r="DT816" s="16"/>
      <c r="DU816" s="16"/>
      <c r="DV816" s="16"/>
      <c r="DW816" s="16"/>
      <c r="DX816" s="16"/>
      <c r="DY816" s="16"/>
      <c r="DZ816" s="16"/>
      <c r="EA816" s="16"/>
      <c r="EB816" s="16"/>
      <c r="EC816" s="16"/>
      <c r="ED816" s="16"/>
      <c r="EE816" s="16"/>
      <c r="EF816" s="16"/>
      <c r="EG816" s="16"/>
      <c r="EH816" s="16"/>
      <c r="EI816" s="16"/>
      <c r="EJ816" s="16"/>
      <c r="EK816" s="16"/>
      <c r="EL816" s="16"/>
      <c r="EM816" s="16"/>
      <c r="EN816" s="16"/>
      <c r="EO816" s="16"/>
      <c r="EP816" s="16"/>
      <c r="EQ816" s="16"/>
      <c r="ER816" s="16"/>
      <c r="ES816" s="16"/>
      <c r="ET816" s="16"/>
      <c r="EU816" s="16"/>
      <c r="EV816" s="16"/>
      <c r="EW816" s="16"/>
      <c r="EX816" s="16"/>
      <c r="EY816" s="16"/>
      <c r="EZ816" s="16"/>
      <c r="FA816" s="16"/>
    </row>
    <row r="817" spans="1:157" ht="15.75">
      <c r="A817" s="86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  <c r="CV817" s="16"/>
      <c r="CW817" s="16"/>
      <c r="CX817" s="16"/>
      <c r="CY817" s="16"/>
      <c r="CZ817" s="16"/>
      <c r="DA817" s="16"/>
      <c r="DB817" s="16"/>
      <c r="DC817" s="16"/>
      <c r="DD817" s="16"/>
      <c r="DE817" s="16"/>
      <c r="DF817" s="16"/>
      <c r="DG817" s="16"/>
      <c r="DH817" s="16"/>
      <c r="DI817" s="16"/>
      <c r="DJ817" s="16"/>
      <c r="DK817" s="16"/>
      <c r="DL817" s="16"/>
      <c r="DM817" s="16"/>
      <c r="DN817" s="16"/>
      <c r="DO817" s="16"/>
      <c r="DP817" s="16"/>
      <c r="DQ817" s="16"/>
      <c r="DR817" s="16"/>
      <c r="DS817" s="16"/>
      <c r="DT817" s="16"/>
      <c r="DU817" s="16"/>
      <c r="DV817" s="16"/>
      <c r="DW817" s="16"/>
      <c r="DX817" s="16"/>
      <c r="DY817" s="16"/>
      <c r="DZ817" s="16"/>
      <c r="EA817" s="16"/>
      <c r="EB817" s="16"/>
      <c r="EC817" s="16"/>
      <c r="ED817" s="16"/>
      <c r="EE817" s="16"/>
      <c r="EF817" s="16"/>
      <c r="EG817" s="16"/>
      <c r="EH817" s="16"/>
      <c r="EI817" s="16"/>
      <c r="EJ817" s="16"/>
      <c r="EK817" s="16"/>
      <c r="EL817" s="16"/>
      <c r="EM817" s="16"/>
      <c r="EN817" s="16"/>
      <c r="EO817" s="16"/>
      <c r="EP817" s="16"/>
      <c r="EQ817" s="16"/>
      <c r="ER817" s="16"/>
      <c r="ES817" s="16"/>
      <c r="ET817" s="16"/>
      <c r="EU817" s="16"/>
      <c r="EV817" s="16"/>
      <c r="EW817" s="16"/>
      <c r="EX817" s="16"/>
      <c r="EY817" s="16"/>
      <c r="EZ817" s="16"/>
      <c r="FA817" s="16"/>
    </row>
    <row r="818" spans="1:157" ht="15.75">
      <c r="A818" s="86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  <c r="DC818" s="16"/>
      <c r="DD818" s="16"/>
      <c r="DE818" s="16"/>
      <c r="DF818" s="16"/>
      <c r="DG818" s="16"/>
      <c r="DH818" s="16"/>
      <c r="DI818" s="16"/>
      <c r="DJ818" s="16"/>
      <c r="DK818" s="16"/>
      <c r="DL818" s="16"/>
      <c r="DM818" s="16"/>
      <c r="DN818" s="16"/>
      <c r="DO818" s="16"/>
      <c r="DP818" s="16"/>
      <c r="DQ818" s="16"/>
      <c r="DR818" s="16"/>
      <c r="DS818" s="16"/>
      <c r="DT818" s="16"/>
      <c r="DU818" s="16"/>
      <c r="DV818" s="16"/>
      <c r="DW818" s="16"/>
      <c r="DX818" s="16"/>
      <c r="DY818" s="16"/>
      <c r="DZ818" s="16"/>
      <c r="EA818" s="16"/>
      <c r="EB818" s="16"/>
      <c r="EC818" s="16"/>
      <c r="ED818" s="16"/>
      <c r="EE818" s="16"/>
      <c r="EF818" s="16"/>
      <c r="EG818" s="16"/>
      <c r="EH818" s="16"/>
      <c r="EI818" s="16"/>
      <c r="EJ818" s="16"/>
      <c r="EK818" s="16"/>
      <c r="EL818" s="16"/>
      <c r="EM818" s="16"/>
      <c r="EN818" s="16"/>
      <c r="EO818" s="16"/>
      <c r="EP818" s="16"/>
      <c r="EQ818" s="16"/>
      <c r="ER818" s="16"/>
      <c r="ES818" s="16"/>
      <c r="ET818" s="16"/>
      <c r="EU818" s="16"/>
      <c r="EV818" s="16"/>
      <c r="EW818" s="16"/>
      <c r="EX818" s="16"/>
      <c r="EY818" s="16"/>
      <c r="EZ818" s="16"/>
      <c r="FA818" s="16"/>
    </row>
    <row r="819" spans="1:157" ht="15.75">
      <c r="A819" s="86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  <c r="DC819" s="16"/>
      <c r="DD819" s="16"/>
      <c r="DE819" s="16"/>
      <c r="DF819" s="16"/>
      <c r="DG819" s="16"/>
      <c r="DH819" s="16"/>
      <c r="DI819" s="16"/>
      <c r="DJ819" s="16"/>
      <c r="DK819" s="16"/>
      <c r="DL819" s="16"/>
      <c r="DM819" s="16"/>
      <c r="DN819" s="16"/>
      <c r="DO819" s="16"/>
      <c r="DP819" s="16"/>
      <c r="DQ819" s="16"/>
      <c r="DR819" s="16"/>
      <c r="DS819" s="16"/>
      <c r="DT819" s="16"/>
      <c r="DU819" s="16"/>
      <c r="DV819" s="16"/>
      <c r="DW819" s="16"/>
      <c r="DX819" s="16"/>
      <c r="DY819" s="16"/>
      <c r="DZ819" s="16"/>
      <c r="EA819" s="16"/>
      <c r="EB819" s="16"/>
      <c r="EC819" s="16"/>
      <c r="ED819" s="16"/>
      <c r="EE819" s="16"/>
      <c r="EF819" s="16"/>
      <c r="EG819" s="16"/>
      <c r="EH819" s="16"/>
      <c r="EI819" s="16"/>
      <c r="EJ819" s="16"/>
      <c r="EK819" s="16"/>
      <c r="EL819" s="16"/>
      <c r="EM819" s="16"/>
      <c r="EN819" s="16"/>
      <c r="EO819" s="16"/>
      <c r="EP819" s="16"/>
      <c r="EQ819" s="16"/>
      <c r="ER819" s="16"/>
      <c r="ES819" s="16"/>
      <c r="ET819" s="16"/>
      <c r="EU819" s="16"/>
      <c r="EV819" s="16"/>
      <c r="EW819" s="16"/>
      <c r="EX819" s="16"/>
      <c r="EY819" s="16"/>
      <c r="EZ819" s="16"/>
      <c r="FA819" s="16"/>
    </row>
    <row r="820" spans="1:157" ht="15.75">
      <c r="A820" s="86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  <c r="CV820" s="16"/>
      <c r="CW820" s="16"/>
      <c r="CX820" s="16"/>
      <c r="CY820" s="16"/>
      <c r="CZ820" s="16"/>
      <c r="DA820" s="16"/>
      <c r="DB820" s="16"/>
      <c r="DC820" s="16"/>
      <c r="DD820" s="16"/>
      <c r="DE820" s="16"/>
      <c r="DF820" s="16"/>
      <c r="DG820" s="16"/>
      <c r="DH820" s="16"/>
      <c r="DI820" s="16"/>
      <c r="DJ820" s="16"/>
      <c r="DK820" s="16"/>
      <c r="DL820" s="16"/>
      <c r="DM820" s="16"/>
      <c r="DN820" s="16"/>
      <c r="DO820" s="16"/>
      <c r="DP820" s="16"/>
      <c r="DQ820" s="16"/>
      <c r="DR820" s="16"/>
      <c r="DS820" s="16"/>
      <c r="DT820" s="16"/>
      <c r="DU820" s="16"/>
      <c r="DV820" s="16"/>
      <c r="DW820" s="16"/>
      <c r="DX820" s="16"/>
      <c r="DY820" s="16"/>
      <c r="DZ820" s="16"/>
      <c r="EA820" s="16"/>
      <c r="EB820" s="16"/>
      <c r="EC820" s="16"/>
      <c r="ED820" s="16"/>
      <c r="EE820" s="16"/>
      <c r="EF820" s="16"/>
      <c r="EG820" s="16"/>
      <c r="EH820" s="16"/>
      <c r="EI820" s="16"/>
      <c r="EJ820" s="16"/>
      <c r="EK820" s="16"/>
      <c r="EL820" s="16"/>
      <c r="EM820" s="16"/>
      <c r="EN820" s="16"/>
      <c r="EO820" s="16"/>
      <c r="EP820" s="16"/>
      <c r="EQ820" s="16"/>
      <c r="ER820" s="16"/>
      <c r="ES820" s="16"/>
      <c r="ET820" s="16"/>
      <c r="EU820" s="16"/>
      <c r="EV820" s="16"/>
      <c r="EW820" s="16"/>
      <c r="EX820" s="16"/>
      <c r="EY820" s="16"/>
      <c r="EZ820" s="16"/>
      <c r="FA820" s="16"/>
    </row>
    <row r="821" spans="1:157" ht="15.75">
      <c r="A821" s="86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  <c r="CV821" s="16"/>
      <c r="CW821" s="16"/>
      <c r="CX821" s="16"/>
      <c r="CY821" s="16"/>
      <c r="CZ821" s="16"/>
      <c r="DA821" s="16"/>
      <c r="DB821" s="16"/>
      <c r="DC821" s="16"/>
      <c r="DD821" s="16"/>
      <c r="DE821" s="16"/>
      <c r="DF821" s="16"/>
      <c r="DG821" s="16"/>
      <c r="DH821" s="16"/>
      <c r="DI821" s="16"/>
      <c r="DJ821" s="16"/>
      <c r="DK821" s="16"/>
      <c r="DL821" s="16"/>
      <c r="DM821" s="16"/>
      <c r="DN821" s="16"/>
      <c r="DO821" s="16"/>
      <c r="DP821" s="16"/>
      <c r="DQ821" s="16"/>
      <c r="DR821" s="16"/>
      <c r="DS821" s="16"/>
      <c r="DT821" s="16"/>
      <c r="DU821" s="16"/>
      <c r="DV821" s="16"/>
      <c r="DW821" s="16"/>
      <c r="DX821" s="16"/>
      <c r="DY821" s="16"/>
      <c r="DZ821" s="16"/>
      <c r="EA821" s="16"/>
      <c r="EB821" s="16"/>
      <c r="EC821" s="16"/>
      <c r="ED821" s="16"/>
      <c r="EE821" s="16"/>
      <c r="EF821" s="16"/>
      <c r="EG821" s="16"/>
      <c r="EH821" s="16"/>
      <c r="EI821" s="16"/>
      <c r="EJ821" s="16"/>
      <c r="EK821" s="16"/>
      <c r="EL821" s="16"/>
      <c r="EM821" s="16"/>
      <c r="EN821" s="16"/>
      <c r="EO821" s="16"/>
      <c r="EP821" s="16"/>
      <c r="EQ821" s="16"/>
      <c r="ER821" s="16"/>
      <c r="ES821" s="16"/>
      <c r="ET821" s="16"/>
      <c r="EU821" s="16"/>
      <c r="EV821" s="16"/>
      <c r="EW821" s="16"/>
      <c r="EX821" s="16"/>
      <c r="EY821" s="16"/>
      <c r="EZ821" s="16"/>
      <c r="FA821" s="16"/>
    </row>
    <row r="822" spans="1:157" ht="15.75">
      <c r="A822" s="86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6"/>
      <c r="CS822" s="16"/>
      <c r="CT822" s="16"/>
      <c r="CU822" s="16"/>
      <c r="CV822" s="16"/>
      <c r="CW822" s="16"/>
      <c r="CX822" s="16"/>
      <c r="CY822" s="16"/>
      <c r="CZ822" s="16"/>
      <c r="DA822" s="16"/>
      <c r="DB822" s="16"/>
      <c r="DC822" s="16"/>
      <c r="DD822" s="16"/>
      <c r="DE822" s="16"/>
      <c r="DF822" s="16"/>
      <c r="DG822" s="16"/>
      <c r="DH822" s="16"/>
      <c r="DI822" s="16"/>
      <c r="DJ822" s="16"/>
      <c r="DK822" s="16"/>
      <c r="DL822" s="16"/>
      <c r="DM822" s="16"/>
      <c r="DN822" s="16"/>
      <c r="DO822" s="16"/>
      <c r="DP822" s="16"/>
      <c r="DQ822" s="16"/>
      <c r="DR822" s="16"/>
      <c r="DS822" s="16"/>
      <c r="DT822" s="16"/>
      <c r="DU822" s="16"/>
      <c r="DV822" s="16"/>
      <c r="DW822" s="16"/>
      <c r="DX822" s="16"/>
      <c r="DY822" s="16"/>
      <c r="DZ822" s="16"/>
      <c r="EA822" s="16"/>
      <c r="EB822" s="16"/>
      <c r="EC822" s="16"/>
      <c r="ED822" s="16"/>
      <c r="EE822" s="16"/>
      <c r="EF822" s="16"/>
      <c r="EG822" s="16"/>
      <c r="EH822" s="16"/>
      <c r="EI822" s="16"/>
      <c r="EJ822" s="16"/>
      <c r="EK822" s="16"/>
      <c r="EL822" s="16"/>
      <c r="EM822" s="16"/>
      <c r="EN822" s="16"/>
      <c r="EO822" s="16"/>
      <c r="EP822" s="16"/>
      <c r="EQ822" s="16"/>
      <c r="ER822" s="16"/>
      <c r="ES822" s="16"/>
      <c r="ET822" s="16"/>
      <c r="EU822" s="16"/>
      <c r="EV822" s="16"/>
      <c r="EW822" s="16"/>
      <c r="EX822" s="16"/>
      <c r="EY822" s="16"/>
      <c r="EZ822" s="16"/>
      <c r="FA822" s="16"/>
    </row>
    <row r="823" spans="1:157" ht="15.75">
      <c r="A823" s="86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6"/>
      <c r="CS823" s="16"/>
      <c r="CT823" s="16"/>
      <c r="CU823" s="16"/>
      <c r="CV823" s="16"/>
      <c r="CW823" s="16"/>
      <c r="CX823" s="16"/>
      <c r="CY823" s="16"/>
      <c r="CZ823" s="16"/>
      <c r="DA823" s="16"/>
      <c r="DB823" s="16"/>
      <c r="DC823" s="16"/>
      <c r="DD823" s="16"/>
      <c r="DE823" s="16"/>
      <c r="DF823" s="16"/>
      <c r="DG823" s="16"/>
      <c r="DH823" s="16"/>
      <c r="DI823" s="16"/>
      <c r="DJ823" s="16"/>
      <c r="DK823" s="16"/>
      <c r="DL823" s="16"/>
      <c r="DM823" s="16"/>
      <c r="DN823" s="16"/>
      <c r="DO823" s="16"/>
      <c r="DP823" s="16"/>
      <c r="DQ823" s="16"/>
      <c r="DR823" s="16"/>
      <c r="DS823" s="16"/>
      <c r="DT823" s="16"/>
      <c r="DU823" s="16"/>
      <c r="DV823" s="16"/>
      <c r="DW823" s="16"/>
      <c r="DX823" s="16"/>
      <c r="DY823" s="16"/>
      <c r="DZ823" s="16"/>
      <c r="EA823" s="16"/>
      <c r="EB823" s="16"/>
      <c r="EC823" s="16"/>
      <c r="ED823" s="16"/>
      <c r="EE823" s="16"/>
      <c r="EF823" s="16"/>
      <c r="EG823" s="16"/>
      <c r="EH823" s="16"/>
      <c r="EI823" s="16"/>
      <c r="EJ823" s="16"/>
      <c r="EK823" s="16"/>
      <c r="EL823" s="16"/>
      <c r="EM823" s="16"/>
      <c r="EN823" s="16"/>
      <c r="EO823" s="16"/>
      <c r="EP823" s="16"/>
      <c r="EQ823" s="16"/>
      <c r="ER823" s="16"/>
      <c r="ES823" s="16"/>
      <c r="ET823" s="16"/>
      <c r="EU823" s="16"/>
      <c r="EV823" s="16"/>
      <c r="EW823" s="16"/>
      <c r="EX823" s="16"/>
      <c r="EY823" s="16"/>
      <c r="EZ823" s="16"/>
      <c r="FA823" s="16"/>
    </row>
    <row r="824" spans="1:157" ht="15.75">
      <c r="A824" s="86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6"/>
      <c r="CS824" s="16"/>
      <c r="CT824" s="16"/>
      <c r="CU824" s="16"/>
      <c r="CV824" s="16"/>
      <c r="CW824" s="16"/>
      <c r="CX824" s="16"/>
      <c r="CY824" s="16"/>
      <c r="CZ824" s="16"/>
      <c r="DA824" s="16"/>
      <c r="DB824" s="16"/>
      <c r="DC824" s="16"/>
      <c r="DD824" s="16"/>
      <c r="DE824" s="16"/>
      <c r="DF824" s="16"/>
      <c r="DG824" s="16"/>
      <c r="DH824" s="16"/>
      <c r="DI824" s="16"/>
      <c r="DJ824" s="16"/>
      <c r="DK824" s="16"/>
      <c r="DL824" s="16"/>
      <c r="DM824" s="16"/>
      <c r="DN824" s="16"/>
      <c r="DO824" s="16"/>
      <c r="DP824" s="16"/>
      <c r="DQ824" s="16"/>
      <c r="DR824" s="16"/>
      <c r="DS824" s="16"/>
      <c r="DT824" s="16"/>
      <c r="DU824" s="16"/>
      <c r="DV824" s="16"/>
      <c r="DW824" s="16"/>
      <c r="DX824" s="16"/>
      <c r="DY824" s="16"/>
      <c r="DZ824" s="16"/>
      <c r="EA824" s="16"/>
      <c r="EB824" s="16"/>
      <c r="EC824" s="16"/>
      <c r="ED824" s="16"/>
      <c r="EE824" s="16"/>
      <c r="EF824" s="16"/>
      <c r="EG824" s="16"/>
      <c r="EH824" s="16"/>
      <c r="EI824" s="16"/>
      <c r="EJ824" s="16"/>
      <c r="EK824" s="16"/>
      <c r="EL824" s="16"/>
      <c r="EM824" s="16"/>
      <c r="EN824" s="16"/>
      <c r="EO824" s="16"/>
      <c r="EP824" s="16"/>
      <c r="EQ824" s="16"/>
      <c r="ER824" s="16"/>
      <c r="ES824" s="16"/>
      <c r="ET824" s="16"/>
      <c r="EU824" s="16"/>
      <c r="EV824" s="16"/>
      <c r="EW824" s="16"/>
      <c r="EX824" s="16"/>
      <c r="EY824" s="16"/>
      <c r="EZ824" s="16"/>
      <c r="FA824" s="16"/>
    </row>
    <row r="825" spans="1:157" ht="15.75">
      <c r="A825" s="86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  <c r="CV825" s="16"/>
      <c r="CW825" s="16"/>
      <c r="CX825" s="16"/>
      <c r="CY825" s="16"/>
      <c r="CZ825" s="16"/>
      <c r="DA825" s="16"/>
      <c r="DB825" s="16"/>
      <c r="DC825" s="16"/>
      <c r="DD825" s="16"/>
      <c r="DE825" s="16"/>
      <c r="DF825" s="16"/>
      <c r="DG825" s="16"/>
      <c r="DH825" s="16"/>
      <c r="DI825" s="16"/>
      <c r="DJ825" s="16"/>
      <c r="DK825" s="16"/>
      <c r="DL825" s="16"/>
      <c r="DM825" s="16"/>
      <c r="DN825" s="16"/>
      <c r="DO825" s="16"/>
      <c r="DP825" s="16"/>
      <c r="DQ825" s="16"/>
      <c r="DR825" s="16"/>
      <c r="DS825" s="16"/>
      <c r="DT825" s="16"/>
      <c r="DU825" s="16"/>
      <c r="DV825" s="16"/>
      <c r="DW825" s="16"/>
      <c r="DX825" s="16"/>
      <c r="DY825" s="16"/>
      <c r="DZ825" s="16"/>
      <c r="EA825" s="16"/>
      <c r="EB825" s="16"/>
      <c r="EC825" s="16"/>
      <c r="ED825" s="16"/>
      <c r="EE825" s="16"/>
      <c r="EF825" s="16"/>
      <c r="EG825" s="16"/>
      <c r="EH825" s="16"/>
      <c r="EI825" s="16"/>
      <c r="EJ825" s="16"/>
      <c r="EK825" s="16"/>
      <c r="EL825" s="16"/>
      <c r="EM825" s="16"/>
      <c r="EN825" s="16"/>
      <c r="EO825" s="16"/>
      <c r="EP825" s="16"/>
      <c r="EQ825" s="16"/>
      <c r="ER825" s="16"/>
      <c r="ES825" s="16"/>
      <c r="ET825" s="16"/>
      <c r="EU825" s="16"/>
      <c r="EV825" s="16"/>
      <c r="EW825" s="16"/>
      <c r="EX825" s="16"/>
      <c r="EY825" s="16"/>
      <c r="EZ825" s="16"/>
      <c r="FA825" s="16"/>
    </row>
    <row r="826" spans="1:157" ht="15.75">
      <c r="A826" s="86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  <c r="CP826" s="16"/>
      <c r="CQ826" s="16"/>
      <c r="CR826" s="16"/>
      <c r="CS826" s="16"/>
      <c r="CT826" s="16"/>
      <c r="CU826" s="16"/>
      <c r="CV826" s="16"/>
      <c r="CW826" s="16"/>
      <c r="CX826" s="16"/>
      <c r="CY826" s="16"/>
      <c r="CZ826" s="16"/>
      <c r="DA826" s="16"/>
      <c r="DB826" s="16"/>
      <c r="DC826" s="16"/>
      <c r="DD826" s="16"/>
      <c r="DE826" s="16"/>
      <c r="DF826" s="16"/>
      <c r="DG826" s="16"/>
      <c r="DH826" s="16"/>
      <c r="DI826" s="16"/>
      <c r="DJ826" s="16"/>
      <c r="DK826" s="16"/>
      <c r="DL826" s="16"/>
      <c r="DM826" s="16"/>
      <c r="DN826" s="16"/>
      <c r="DO826" s="16"/>
      <c r="DP826" s="16"/>
      <c r="DQ826" s="16"/>
      <c r="DR826" s="16"/>
      <c r="DS826" s="16"/>
      <c r="DT826" s="16"/>
      <c r="DU826" s="16"/>
      <c r="DV826" s="16"/>
      <c r="DW826" s="16"/>
      <c r="DX826" s="16"/>
      <c r="DY826" s="16"/>
      <c r="DZ826" s="16"/>
      <c r="EA826" s="16"/>
      <c r="EB826" s="16"/>
      <c r="EC826" s="16"/>
      <c r="ED826" s="16"/>
      <c r="EE826" s="16"/>
      <c r="EF826" s="16"/>
      <c r="EG826" s="16"/>
      <c r="EH826" s="16"/>
      <c r="EI826" s="16"/>
      <c r="EJ826" s="16"/>
      <c r="EK826" s="16"/>
      <c r="EL826" s="16"/>
      <c r="EM826" s="16"/>
      <c r="EN826" s="16"/>
      <c r="EO826" s="16"/>
      <c r="EP826" s="16"/>
      <c r="EQ826" s="16"/>
      <c r="ER826" s="16"/>
      <c r="ES826" s="16"/>
      <c r="ET826" s="16"/>
      <c r="EU826" s="16"/>
      <c r="EV826" s="16"/>
      <c r="EW826" s="16"/>
      <c r="EX826" s="16"/>
      <c r="EY826" s="16"/>
      <c r="EZ826" s="16"/>
      <c r="FA826" s="16"/>
    </row>
    <row r="827" spans="1:157" ht="15.75">
      <c r="A827" s="86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  <c r="CV827" s="16"/>
      <c r="CW827" s="16"/>
      <c r="CX827" s="16"/>
      <c r="CY827" s="16"/>
      <c r="CZ827" s="16"/>
      <c r="DA827" s="16"/>
      <c r="DB827" s="16"/>
      <c r="DC827" s="16"/>
      <c r="DD827" s="16"/>
      <c r="DE827" s="16"/>
      <c r="DF827" s="16"/>
      <c r="DG827" s="16"/>
      <c r="DH827" s="16"/>
      <c r="DI827" s="16"/>
      <c r="DJ827" s="16"/>
      <c r="DK827" s="16"/>
      <c r="DL827" s="16"/>
      <c r="DM827" s="16"/>
      <c r="DN827" s="16"/>
      <c r="DO827" s="16"/>
      <c r="DP827" s="16"/>
      <c r="DQ827" s="16"/>
      <c r="DR827" s="16"/>
      <c r="DS827" s="16"/>
      <c r="DT827" s="16"/>
      <c r="DU827" s="16"/>
      <c r="DV827" s="16"/>
      <c r="DW827" s="16"/>
      <c r="DX827" s="16"/>
      <c r="DY827" s="16"/>
      <c r="DZ827" s="16"/>
      <c r="EA827" s="16"/>
      <c r="EB827" s="16"/>
      <c r="EC827" s="16"/>
      <c r="ED827" s="16"/>
      <c r="EE827" s="16"/>
      <c r="EF827" s="16"/>
      <c r="EG827" s="16"/>
      <c r="EH827" s="16"/>
      <c r="EI827" s="16"/>
      <c r="EJ827" s="16"/>
      <c r="EK827" s="16"/>
      <c r="EL827" s="16"/>
      <c r="EM827" s="16"/>
      <c r="EN827" s="16"/>
      <c r="EO827" s="16"/>
      <c r="EP827" s="16"/>
      <c r="EQ827" s="16"/>
      <c r="ER827" s="16"/>
      <c r="ES827" s="16"/>
      <c r="ET827" s="16"/>
      <c r="EU827" s="16"/>
      <c r="EV827" s="16"/>
      <c r="EW827" s="16"/>
      <c r="EX827" s="16"/>
      <c r="EY827" s="16"/>
      <c r="EZ827" s="16"/>
      <c r="FA827" s="16"/>
    </row>
    <row r="828" spans="1:157" ht="15.75">
      <c r="A828" s="86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6"/>
      <c r="CS828" s="16"/>
      <c r="CT828" s="16"/>
      <c r="CU828" s="16"/>
      <c r="CV828" s="16"/>
      <c r="CW828" s="16"/>
      <c r="CX828" s="16"/>
      <c r="CY828" s="16"/>
      <c r="CZ828" s="16"/>
      <c r="DA828" s="16"/>
      <c r="DB828" s="16"/>
      <c r="DC828" s="16"/>
      <c r="DD828" s="16"/>
      <c r="DE828" s="16"/>
      <c r="DF828" s="16"/>
      <c r="DG828" s="16"/>
      <c r="DH828" s="16"/>
      <c r="DI828" s="16"/>
      <c r="DJ828" s="16"/>
      <c r="DK828" s="16"/>
      <c r="DL828" s="16"/>
      <c r="DM828" s="16"/>
      <c r="DN828" s="16"/>
      <c r="DO828" s="16"/>
      <c r="DP828" s="16"/>
      <c r="DQ828" s="16"/>
      <c r="DR828" s="16"/>
      <c r="DS828" s="16"/>
      <c r="DT828" s="16"/>
      <c r="DU828" s="16"/>
      <c r="DV828" s="16"/>
      <c r="DW828" s="16"/>
      <c r="DX828" s="16"/>
      <c r="DY828" s="16"/>
      <c r="DZ828" s="16"/>
      <c r="EA828" s="16"/>
      <c r="EB828" s="16"/>
      <c r="EC828" s="16"/>
      <c r="ED828" s="16"/>
      <c r="EE828" s="16"/>
      <c r="EF828" s="16"/>
      <c r="EG828" s="16"/>
      <c r="EH828" s="16"/>
      <c r="EI828" s="16"/>
      <c r="EJ828" s="16"/>
      <c r="EK828" s="16"/>
      <c r="EL828" s="16"/>
      <c r="EM828" s="16"/>
      <c r="EN828" s="16"/>
      <c r="EO828" s="16"/>
      <c r="EP828" s="16"/>
      <c r="EQ828" s="16"/>
      <c r="ER828" s="16"/>
      <c r="ES828" s="16"/>
      <c r="ET828" s="16"/>
      <c r="EU828" s="16"/>
      <c r="EV828" s="16"/>
      <c r="EW828" s="16"/>
      <c r="EX828" s="16"/>
      <c r="EY828" s="16"/>
      <c r="EZ828" s="16"/>
      <c r="FA828" s="16"/>
    </row>
    <row r="829" spans="1:157" ht="15.75">
      <c r="A829" s="86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6"/>
      <c r="CS829" s="16"/>
      <c r="CT829" s="16"/>
      <c r="CU829" s="16"/>
      <c r="CV829" s="16"/>
      <c r="CW829" s="16"/>
      <c r="CX829" s="16"/>
      <c r="CY829" s="16"/>
      <c r="CZ829" s="16"/>
      <c r="DA829" s="16"/>
      <c r="DB829" s="16"/>
      <c r="DC829" s="16"/>
      <c r="DD829" s="16"/>
      <c r="DE829" s="16"/>
      <c r="DF829" s="16"/>
      <c r="DG829" s="16"/>
      <c r="DH829" s="16"/>
      <c r="DI829" s="16"/>
      <c r="DJ829" s="16"/>
      <c r="DK829" s="16"/>
      <c r="DL829" s="16"/>
      <c r="DM829" s="16"/>
      <c r="DN829" s="16"/>
      <c r="DO829" s="16"/>
      <c r="DP829" s="16"/>
      <c r="DQ829" s="16"/>
      <c r="DR829" s="16"/>
      <c r="DS829" s="16"/>
      <c r="DT829" s="16"/>
      <c r="DU829" s="16"/>
      <c r="DV829" s="16"/>
      <c r="DW829" s="16"/>
      <c r="DX829" s="16"/>
      <c r="DY829" s="16"/>
      <c r="DZ829" s="16"/>
      <c r="EA829" s="16"/>
      <c r="EB829" s="16"/>
      <c r="EC829" s="16"/>
      <c r="ED829" s="16"/>
      <c r="EE829" s="16"/>
      <c r="EF829" s="16"/>
      <c r="EG829" s="16"/>
      <c r="EH829" s="16"/>
      <c r="EI829" s="16"/>
      <c r="EJ829" s="16"/>
      <c r="EK829" s="16"/>
      <c r="EL829" s="16"/>
      <c r="EM829" s="16"/>
      <c r="EN829" s="16"/>
      <c r="EO829" s="16"/>
      <c r="EP829" s="16"/>
      <c r="EQ829" s="16"/>
      <c r="ER829" s="16"/>
      <c r="ES829" s="16"/>
      <c r="ET829" s="16"/>
      <c r="EU829" s="16"/>
      <c r="EV829" s="16"/>
      <c r="EW829" s="16"/>
      <c r="EX829" s="16"/>
      <c r="EY829" s="16"/>
      <c r="EZ829" s="16"/>
      <c r="FA829" s="16"/>
    </row>
    <row r="830" spans="1:157" ht="15.75">
      <c r="A830" s="86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6"/>
      <c r="CS830" s="16"/>
      <c r="CT830" s="16"/>
      <c r="CU830" s="16"/>
      <c r="CV830" s="16"/>
      <c r="CW830" s="16"/>
      <c r="CX830" s="16"/>
      <c r="CY830" s="16"/>
      <c r="CZ830" s="16"/>
      <c r="DA830" s="16"/>
      <c r="DB830" s="16"/>
      <c r="DC830" s="16"/>
      <c r="DD830" s="16"/>
      <c r="DE830" s="16"/>
      <c r="DF830" s="16"/>
      <c r="DG830" s="16"/>
      <c r="DH830" s="16"/>
      <c r="DI830" s="16"/>
      <c r="DJ830" s="16"/>
      <c r="DK830" s="16"/>
      <c r="DL830" s="16"/>
      <c r="DM830" s="16"/>
      <c r="DN830" s="16"/>
      <c r="DO830" s="16"/>
      <c r="DP830" s="16"/>
      <c r="DQ830" s="16"/>
      <c r="DR830" s="16"/>
      <c r="DS830" s="16"/>
      <c r="DT830" s="16"/>
      <c r="DU830" s="16"/>
      <c r="DV830" s="16"/>
      <c r="DW830" s="16"/>
      <c r="DX830" s="16"/>
      <c r="DY830" s="16"/>
      <c r="DZ830" s="16"/>
      <c r="EA830" s="16"/>
      <c r="EB830" s="16"/>
      <c r="EC830" s="16"/>
      <c r="ED830" s="16"/>
      <c r="EE830" s="16"/>
      <c r="EF830" s="16"/>
      <c r="EG830" s="16"/>
      <c r="EH830" s="16"/>
      <c r="EI830" s="16"/>
      <c r="EJ830" s="16"/>
      <c r="EK830" s="16"/>
      <c r="EL830" s="16"/>
      <c r="EM830" s="16"/>
      <c r="EN830" s="16"/>
      <c r="EO830" s="16"/>
      <c r="EP830" s="16"/>
      <c r="EQ830" s="16"/>
      <c r="ER830" s="16"/>
      <c r="ES830" s="16"/>
      <c r="ET830" s="16"/>
      <c r="EU830" s="16"/>
      <c r="EV830" s="16"/>
      <c r="EW830" s="16"/>
      <c r="EX830" s="16"/>
      <c r="EY830" s="16"/>
      <c r="EZ830" s="16"/>
      <c r="FA830" s="16"/>
    </row>
    <row r="831" spans="1:157" ht="15.75">
      <c r="A831" s="86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  <c r="CV831" s="16"/>
      <c r="CW831" s="16"/>
      <c r="CX831" s="16"/>
      <c r="CY831" s="16"/>
      <c r="CZ831" s="16"/>
      <c r="DA831" s="16"/>
      <c r="DB831" s="16"/>
      <c r="DC831" s="16"/>
      <c r="DD831" s="16"/>
      <c r="DE831" s="16"/>
      <c r="DF831" s="16"/>
      <c r="DG831" s="16"/>
      <c r="DH831" s="16"/>
      <c r="DI831" s="16"/>
      <c r="DJ831" s="16"/>
      <c r="DK831" s="16"/>
      <c r="DL831" s="16"/>
      <c r="DM831" s="16"/>
      <c r="DN831" s="16"/>
      <c r="DO831" s="16"/>
      <c r="DP831" s="16"/>
      <c r="DQ831" s="16"/>
      <c r="DR831" s="16"/>
      <c r="DS831" s="16"/>
      <c r="DT831" s="16"/>
      <c r="DU831" s="16"/>
      <c r="DV831" s="16"/>
      <c r="DW831" s="16"/>
      <c r="DX831" s="16"/>
      <c r="DY831" s="16"/>
      <c r="DZ831" s="16"/>
      <c r="EA831" s="16"/>
      <c r="EB831" s="16"/>
      <c r="EC831" s="16"/>
      <c r="ED831" s="16"/>
      <c r="EE831" s="16"/>
      <c r="EF831" s="16"/>
      <c r="EG831" s="16"/>
      <c r="EH831" s="16"/>
      <c r="EI831" s="16"/>
      <c r="EJ831" s="16"/>
      <c r="EK831" s="16"/>
      <c r="EL831" s="16"/>
      <c r="EM831" s="16"/>
      <c r="EN831" s="16"/>
      <c r="EO831" s="16"/>
      <c r="EP831" s="16"/>
      <c r="EQ831" s="16"/>
      <c r="ER831" s="16"/>
      <c r="ES831" s="16"/>
      <c r="ET831" s="16"/>
      <c r="EU831" s="16"/>
      <c r="EV831" s="16"/>
      <c r="EW831" s="16"/>
      <c r="EX831" s="16"/>
      <c r="EY831" s="16"/>
      <c r="EZ831" s="16"/>
      <c r="FA831" s="16"/>
    </row>
    <row r="832" spans="1:157" ht="15.75">
      <c r="A832" s="86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  <c r="CV832" s="16"/>
      <c r="CW832" s="16"/>
      <c r="CX832" s="16"/>
      <c r="CY832" s="16"/>
      <c r="CZ832" s="16"/>
      <c r="DA832" s="16"/>
      <c r="DB832" s="16"/>
      <c r="DC832" s="16"/>
      <c r="DD832" s="16"/>
      <c r="DE832" s="16"/>
      <c r="DF832" s="16"/>
      <c r="DG832" s="16"/>
      <c r="DH832" s="16"/>
      <c r="DI832" s="16"/>
      <c r="DJ832" s="16"/>
      <c r="DK832" s="16"/>
      <c r="DL832" s="16"/>
      <c r="DM832" s="16"/>
      <c r="DN832" s="16"/>
      <c r="DO832" s="16"/>
      <c r="DP832" s="16"/>
      <c r="DQ832" s="16"/>
      <c r="DR832" s="16"/>
      <c r="DS832" s="16"/>
      <c r="DT832" s="16"/>
      <c r="DU832" s="16"/>
      <c r="DV832" s="16"/>
      <c r="DW832" s="16"/>
      <c r="DX832" s="16"/>
      <c r="DY832" s="16"/>
      <c r="DZ832" s="16"/>
      <c r="EA832" s="16"/>
      <c r="EB832" s="16"/>
      <c r="EC832" s="16"/>
      <c r="ED832" s="16"/>
      <c r="EE832" s="16"/>
      <c r="EF832" s="16"/>
      <c r="EG832" s="16"/>
      <c r="EH832" s="16"/>
      <c r="EI832" s="16"/>
      <c r="EJ832" s="16"/>
      <c r="EK832" s="16"/>
      <c r="EL832" s="16"/>
      <c r="EM832" s="16"/>
      <c r="EN832" s="16"/>
      <c r="EO832" s="16"/>
      <c r="EP832" s="16"/>
      <c r="EQ832" s="16"/>
      <c r="ER832" s="16"/>
      <c r="ES832" s="16"/>
      <c r="ET832" s="16"/>
      <c r="EU832" s="16"/>
      <c r="EV832" s="16"/>
      <c r="EW832" s="16"/>
      <c r="EX832" s="16"/>
      <c r="EY832" s="16"/>
      <c r="EZ832" s="16"/>
      <c r="FA832" s="16"/>
    </row>
    <row r="833" spans="1:157" ht="15.75">
      <c r="A833" s="86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6"/>
      <c r="CS833" s="16"/>
      <c r="CT833" s="16"/>
      <c r="CU833" s="16"/>
      <c r="CV833" s="16"/>
      <c r="CW833" s="16"/>
      <c r="CX833" s="16"/>
      <c r="CY833" s="16"/>
      <c r="CZ833" s="16"/>
      <c r="DA833" s="16"/>
      <c r="DB833" s="16"/>
      <c r="DC833" s="16"/>
      <c r="DD833" s="16"/>
      <c r="DE833" s="16"/>
      <c r="DF833" s="16"/>
      <c r="DG833" s="16"/>
      <c r="DH833" s="16"/>
      <c r="DI833" s="16"/>
      <c r="DJ833" s="16"/>
      <c r="DK833" s="16"/>
      <c r="DL833" s="16"/>
      <c r="DM833" s="16"/>
      <c r="DN833" s="16"/>
      <c r="DO833" s="16"/>
      <c r="DP833" s="16"/>
      <c r="DQ833" s="16"/>
      <c r="DR833" s="16"/>
      <c r="DS833" s="16"/>
      <c r="DT833" s="16"/>
      <c r="DU833" s="16"/>
      <c r="DV833" s="16"/>
      <c r="DW833" s="16"/>
      <c r="DX833" s="16"/>
      <c r="DY833" s="16"/>
      <c r="DZ833" s="16"/>
      <c r="EA833" s="16"/>
      <c r="EB833" s="16"/>
      <c r="EC833" s="16"/>
      <c r="ED833" s="16"/>
      <c r="EE833" s="16"/>
      <c r="EF833" s="16"/>
      <c r="EG833" s="16"/>
      <c r="EH833" s="16"/>
      <c r="EI833" s="16"/>
      <c r="EJ833" s="16"/>
      <c r="EK833" s="16"/>
      <c r="EL833" s="16"/>
      <c r="EM833" s="16"/>
      <c r="EN833" s="16"/>
      <c r="EO833" s="16"/>
      <c r="EP833" s="16"/>
      <c r="EQ833" s="16"/>
      <c r="ER833" s="16"/>
      <c r="ES833" s="16"/>
      <c r="ET833" s="16"/>
      <c r="EU833" s="16"/>
      <c r="EV833" s="16"/>
      <c r="EW833" s="16"/>
      <c r="EX833" s="16"/>
      <c r="EY833" s="16"/>
      <c r="EZ833" s="16"/>
      <c r="FA833" s="16"/>
    </row>
    <row r="834" spans="1:157" ht="15.75">
      <c r="A834" s="86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  <c r="BS834" s="16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  <c r="CP834" s="16"/>
      <c r="CQ834" s="16"/>
      <c r="CR834" s="16"/>
      <c r="CS834" s="16"/>
      <c r="CT834" s="16"/>
      <c r="CU834" s="16"/>
      <c r="CV834" s="16"/>
      <c r="CW834" s="16"/>
      <c r="CX834" s="16"/>
      <c r="CY834" s="16"/>
      <c r="CZ834" s="16"/>
      <c r="DA834" s="16"/>
      <c r="DB834" s="16"/>
      <c r="DC834" s="16"/>
      <c r="DD834" s="16"/>
      <c r="DE834" s="16"/>
      <c r="DF834" s="16"/>
      <c r="DG834" s="16"/>
      <c r="DH834" s="16"/>
      <c r="DI834" s="16"/>
      <c r="DJ834" s="16"/>
      <c r="DK834" s="16"/>
      <c r="DL834" s="16"/>
      <c r="DM834" s="16"/>
      <c r="DN834" s="16"/>
      <c r="DO834" s="16"/>
      <c r="DP834" s="16"/>
      <c r="DQ834" s="16"/>
      <c r="DR834" s="16"/>
      <c r="DS834" s="16"/>
      <c r="DT834" s="16"/>
      <c r="DU834" s="16"/>
      <c r="DV834" s="16"/>
      <c r="DW834" s="16"/>
      <c r="DX834" s="16"/>
      <c r="DY834" s="16"/>
      <c r="DZ834" s="16"/>
      <c r="EA834" s="16"/>
      <c r="EB834" s="16"/>
      <c r="EC834" s="16"/>
      <c r="ED834" s="16"/>
      <c r="EE834" s="16"/>
      <c r="EF834" s="16"/>
      <c r="EG834" s="16"/>
      <c r="EH834" s="16"/>
      <c r="EI834" s="16"/>
      <c r="EJ834" s="16"/>
      <c r="EK834" s="16"/>
      <c r="EL834" s="16"/>
      <c r="EM834" s="16"/>
      <c r="EN834" s="16"/>
      <c r="EO834" s="16"/>
      <c r="EP834" s="16"/>
      <c r="EQ834" s="16"/>
      <c r="ER834" s="16"/>
      <c r="ES834" s="16"/>
      <c r="ET834" s="16"/>
      <c r="EU834" s="16"/>
      <c r="EV834" s="16"/>
      <c r="EW834" s="16"/>
      <c r="EX834" s="16"/>
      <c r="EY834" s="16"/>
      <c r="EZ834" s="16"/>
      <c r="FA834" s="16"/>
    </row>
    <row r="835" spans="1:157" ht="15.75">
      <c r="A835" s="86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  <c r="BS835" s="16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  <c r="CP835" s="16"/>
      <c r="CQ835" s="16"/>
      <c r="CR835" s="16"/>
      <c r="CS835" s="16"/>
      <c r="CT835" s="16"/>
      <c r="CU835" s="16"/>
      <c r="CV835" s="16"/>
      <c r="CW835" s="16"/>
      <c r="CX835" s="16"/>
      <c r="CY835" s="16"/>
      <c r="CZ835" s="16"/>
      <c r="DA835" s="16"/>
      <c r="DB835" s="16"/>
      <c r="DC835" s="16"/>
      <c r="DD835" s="16"/>
      <c r="DE835" s="16"/>
      <c r="DF835" s="16"/>
      <c r="DG835" s="16"/>
      <c r="DH835" s="16"/>
      <c r="DI835" s="16"/>
      <c r="DJ835" s="16"/>
      <c r="DK835" s="16"/>
      <c r="DL835" s="16"/>
      <c r="DM835" s="16"/>
      <c r="DN835" s="16"/>
      <c r="DO835" s="16"/>
      <c r="DP835" s="16"/>
      <c r="DQ835" s="16"/>
      <c r="DR835" s="16"/>
      <c r="DS835" s="16"/>
      <c r="DT835" s="16"/>
      <c r="DU835" s="16"/>
      <c r="DV835" s="16"/>
      <c r="DW835" s="16"/>
      <c r="DX835" s="16"/>
      <c r="DY835" s="16"/>
      <c r="DZ835" s="16"/>
      <c r="EA835" s="16"/>
      <c r="EB835" s="16"/>
      <c r="EC835" s="16"/>
      <c r="ED835" s="16"/>
      <c r="EE835" s="16"/>
      <c r="EF835" s="16"/>
      <c r="EG835" s="16"/>
      <c r="EH835" s="16"/>
      <c r="EI835" s="16"/>
      <c r="EJ835" s="16"/>
      <c r="EK835" s="16"/>
      <c r="EL835" s="16"/>
      <c r="EM835" s="16"/>
      <c r="EN835" s="16"/>
      <c r="EO835" s="16"/>
      <c r="EP835" s="16"/>
      <c r="EQ835" s="16"/>
      <c r="ER835" s="16"/>
      <c r="ES835" s="16"/>
      <c r="ET835" s="16"/>
      <c r="EU835" s="16"/>
      <c r="EV835" s="16"/>
      <c r="EW835" s="16"/>
      <c r="EX835" s="16"/>
      <c r="EY835" s="16"/>
      <c r="EZ835" s="16"/>
      <c r="FA835" s="16"/>
    </row>
    <row r="836" spans="1:157" ht="15.75">
      <c r="A836" s="86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  <c r="BS836" s="16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6"/>
      <c r="CP836" s="16"/>
      <c r="CQ836" s="16"/>
      <c r="CR836" s="16"/>
      <c r="CS836" s="16"/>
      <c r="CT836" s="16"/>
      <c r="CU836" s="16"/>
      <c r="CV836" s="16"/>
      <c r="CW836" s="16"/>
      <c r="CX836" s="16"/>
      <c r="CY836" s="16"/>
      <c r="CZ836" s="16"/>
      <c r="DA836" s="16"/>
      <c r="DB836" s="16"/>
      <c r="DC836" s="16"/>
      <c r="DD836" s="16"/>
      <c r="DE836" s="16"/>
      <c r="DF836" s="16"/>
      <c r="DG836" s="16"/>
      <c r="DH836" s="16"/>
      <c r="DI836" s="16"/>
      <c r="DJ836" s="16"/>
      <c r="DK836" s="16"/>
      <c r="DL836" s="16"/>
      <c r="DM836" s="16"/>
      <c r="DN836" s="16"/>
      <c r="DO836" s="16"/>
      <c r="DP836" s="16"/>
      <c r="DQ836" s="16"/>
      <c r="DR836" s="16"/>
      <c r="DS836" s="16"/>
      <c r="DT836" s="16"/>
      <c r="DU836" s="16"/>
      <c r="DV836" s="16"/>
      <c r="DW836" s="16"/>
      <c r="DX836" s="16"/>
      <c r="DY836" s="16"/>
      <c r="DZ836" s="16"/>
      <c r="EA836" s="16"/>
      <c r="EB836" s="16"/>
      <c r="EC836" s="16"/>
      <c r="ED836" s="16"/>
      <c r="EE836" s="16"/>
      <c r="EF836" s="16"/>
      <c r="EG836" s="16"/>
      <c r="EH836" s="16"/>
      <c r="EI836" s="16"/>
      <c r="EJ836" s="16"/>
      <c r="EK836" s="16"/>
      <c r="EL836" s="16"/>
      <c r="EM836" s="16"/>
      <c r="EN836" s="16"/>
      <c r="EO836" s="16"/>
      <c r="EP836" s="16"/>
      <c r="EQ836" s="16"/>
      <c r="ER836" s="16"/>
      <c r="ES836" s="16"/>
      <c r="ET836" s="16"/>
      <c r="EU836" s="16"/>
      <c r="EV836" s="16"/>
      <c r="EW836" s="16"/>
      <c r="EX836" s="16"/>
      <c r="EY836" s="16"/>
      <c r="EZ836" s="16"/>
      <c r="FA836" s="16"/>
    </row>
    <row r="837" spans="1:157" ht="15.75">
      <c r="A837" s="86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  <c r="CP837" s="16"/>
      <c r="CQ837" s="16"/>
      <c r="CR837" s="16"/>
      <c r="CS837" s="16"/>
      <c r="CT837" s="16"/>
      <c r="CU837" s="16"/>
      <c r="CV837" s="16"/>
      <c r="CW837" s="16"/>
      <c r="CX837" s="16"/>
      <c r="CY837" s="16"/>
      <c r="CZ837" s="16"/>
      <c r="DA837" s="16"/>
      <c r="DB837" s="16"/>
      <c r="DC837" s="16"/>
      <c r="DD837" s="16"/>
      <c r="DE837" s="16"/>
      <c r="DF837" s="16"/>
      <c r="DG837" s="16"/>
      <c r="DH837" s="16"/>
      <c r="DI837" s="16"/>
      <c r="DJ837" s="16"/>
      <c r="DK837" s="16"/>
      <c r="DL837" s="16"/>
      <c r="DM837" s="16"/>
      <c r="DN837" s="16"/>
      <c r="DO837" s="16"/>
      <c r="DP837" s="16"/>
      <c r="DQ837" s="16"/>
      <c r="DR837" s="16"/>
      <c r="DS837" s="16"/>
      <c r="DT837" s="16"/>
      <c r="DU837" s="16"/>
      <c r="DV837" s="16"/>
      <c r="DW837" s="16"/>
      <c r="DX837" s="16"/>
      <c r="DY837" s="16"/>
      <c r="DZ837" s="16"/>
      <c r="EA837" s="16"/>
      <c r="EB837" s="16"/>
      <c r="EC837" s="16"/>
      <c r="ED837" s="16"/>
      <c r="EE837" s="16"/>
      <c r="EF837" s="16"/>
      <c r="EG837" s="16"/>
      <c r="EH837" s="16"/>
      <c r="EI837" s="16"/>
      <c r="EJ837" s="16"/>
      <c r="EK837" s="16"/>
      <c r="EL837" s="16"/>
      <c r="EM837" s="16"/>
      <c r="EN837" s="16"/>
      <c r="EO837" s="16"/>
      <c r="EP837" s="16"/>
      <c r="EQ837" s="16"/>
      <c r="ER837" s="16"/>
      <c r="ES837" s="16"/>
      <c r="ET837" s="16"/>
      <c r="EU837" s="16"/>
      <c r="EV837" s="16"/>
      <c r="EW837" s="16"/>
      <c r="EX837" s="16"/>
      <c r="EY837" s="16"/>
      <c r="EZ837" s="16"/>
      <c r="FA837" s="16"/>
    </row>
    <row r="838" spans="1:157" ht="15.75">
      <c r="A838" s="86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6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  <c r="CP838" s="16"/>
      <c r="CQ838" s="16"/>
      <c r="CR838" s="16"/>
      <c r="CS838" s="16"/>
      <c r="CT838" s="16"/>
      <c r="CU838" s="16"/>
      <c r="CV838" s="16"/>
      <c r="CW838" s="16"/>
      <c r="CX838" s="16"/>
      <c r="CY838" s="16"/>
      <c r="CZ838" s="16"/>
      <c r="DA838" s="16"/>
      <c r="DB838" s="16"/>
      <c r="DC838" s="16"/>
      <c r="DD838" s="16"/>
      <c r="DE838" s="16"/>
      <c r="DF838" s="16"/>
      <c r="DG838" s="16"/>
      <c r="DH838" s="16"/>
      <c r="DI838" s="16"/>
      <c r="DJ838" s="16"/>
      <c r="DK838" s="16"/>
      <c r="DL838" s="16"/>
      <c r="DM838" s="16"/>
      <c r="DN838" s="16"/>
      <c r="DO838" s="16"/>
      <c r="DP838" s="16"/>
      <c r="DQ838" s="16"/>
      <c r="DR838" s="16"/>
      <c r="DS838" s="16"/>
      <c r="DT838" s="16"/>
      <c r="DU838" s="16"/>
      <c r="DV838" s="16"/>
      <c r="DW838" s="16"/>
      <c r="DX838" s="16"/>
      <c r="DY838" s="16"/>
      <c r="DZ838" s="16"/>
      <c r="EA838" s="16"/>
      <c r="EB838" s="16"/>
      <c r="EC838" s="16"/>
      <c r="ED838" s="16"/>
      <c r="EE838" s="16"/>
      <c r="EF838" s="16"/>
      <c r="EG838" s="16"/>
      <c r="EH838" s="16"/>
      <c r="EI838" s="16"/>
      <c r="EJ838" s="16"/>
      <c r="EK838" s="16"/>
      <c r="EL838" s="16"/>
      <c r="EM838" s="16"/>
      <c r="EN838" s="16"/>
      <c r="EO838" s="16"/>
      <c r="EP838" s="16"/>
      <c r="EQ838" s="16"/>
      <c r="ER838" s="16"/>
      <c r="ES838" s="16"/>
      <c r="ET838" s="16"/>
      <c r="EU838" s="16"/>
      <c r="EV838" s="16"/>
      <c r="EW838" s="16"/>
      <c r="EX838" s="16"/>
      <c r="EY838" s="16"/>
      <c r="EZ838" s="16"/>
      <c r="FA838" s="16"/>
    </row>
    <row r="839" spans="1:157" ht="15.75">
      <c r="A839" s="86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  <c r="DC839" s="16"/>
      <c r="DD839" s="16"/>
      <c r="DE839" s="16"/>
      <c r="DF839" s="16"/>
      <c r="DG839" s="16"/>
      <c r="DH839" s="16"/>
      <c r="DI839" s="16"/>
      <c r="DJ839" s="16"/>
      <c r="DK839" s="16"/>
      <c r="DL839" s="16"/>
      <c r="DM839" s="16"/>
      <c r="DN839" s="16"/>
      <c r="DO839" s="16"/>
      <c r="DP839" s="16"/>
      <c r="DQ839" s="16"/>
      <c r="DR839" s="16"/>
      <c r="DS839" s="16"/>
      <c r="DT839" s="16"/>
      <c r="DU839" s="16"/>
      <c r="DV839" s="16"/>
      <c r="DW839" s="16"/>
      <c r="DX839" s="16"/>
      <c r="DY839" s="16"/>
      <c r="DZ839" s="16"/>
      <c r="EA839" s="16"/>
      <c r="EB839" s="16"/>
      <c r="EC839" s="16"/>
      <c r="ED839" s="16"/>
      <c r="EE839" s="16"/>
      <c r="EF839" s="16"/>
      <c r="EG839" s="16"/>
      <c r="EH839" s="16"/>
      <c r="EI839" s="16"/>
      <c r="EJ839" s="16"/>
      <c r="EK839" s="16"/>
      <c r="EL839" s="16"/>
      <c r="EM839" s="16"/>
      <c r="EN839" s="16"/>
      <c r="EO839" s="16"/>
      <c r="EP839" s="16"/>
      <c r="EQ839" s="16"/>
      <c r="ER839" s="16"/>
      <c r="ES839" s="16"/>
      <c r="ET839" s="16"/>
      <c r="EU839" s="16"/>
      <c r="EV839" s="16"/>
      <c r="EW839" s="16"/>
      <c r="EX839" s="16"/>
      <c r="EY839" s="16"/>
      <c r="EZ839" s="16"/>
      <c r="FA839" s="16"/>
    </row>
    <row r="840" spans="1:157" ht="15.75">
      <c r="A840" s="86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  <c r="DG840" s="16"/>
      <c r="DH840" s="16"/>
      <c r="DI840" s="16"/>
      <c r="DJ840" s="16"/>
      <c r="DK840" s="16"/>
      <c r="DL840" s="16"/>
      <c r="DM840" s="16"/>
      <c r="DN840" s="16"/>
      <c r="DO840" s="16"/>
      <c r="DP840" s="16"/>
      <c r="DQ840" s="16"/>
      <c r="DR840" s="16"/>
      <c r="DS840" s="16"/>
      <c r="DT840" s="16"/>
      <c r="DU840" s="16"/>
      <c r="DV840" s="16"/>
      <c r="DW840" s="16"/>
      <c r="DX840" s="16"/>
      <c r="DY840" s="16"/>
      <c r="DZ840" s="16"/>
      <c r="EA840" s="16"/>
      <c r="EB840" s="16"/>
      <c r="EC840" s="16"/>
      <c r="ED840" s="16"/>
      <c r="EE840" s="16"/>
      <c r="EF840" s="16"/>
      <c r="EG840" s="16"/>
      <c r="EH840" s="16"/>
      <c r="EI840" s="16"/>
      <c r="EJ840" s="16"/>
      <c r="EK840" s="16"/>
      <c r="EL840" s="16"/>
      <c r="EM840" s="16"/>
      <c r="EN840" s="16"/>
      <c r="EO840" s="16"/>
      <c r="EP840" s="16"/>
      <c r="EQ840" s="16"/>
      <c r="ER840" s="16"/>
      <c r="ES840" s="16"/>
      <c r="ET840" s="16"/>
      <c r="EU840" s="16"/>
      <c r="EV840" s="16"/>
      <c r="EW840" s="16"/>
      <c r="EX840" s="16"/>
      <c r="EY840" s="16"/>
      <c r="EZ840" s="16"/>
      <c r="FA840" s="16"/>
    </row>
    <row r="841" spans="1:157" ht="15.75">
      <c r="A841" s="86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  <c r="CP841" s="16"/>
      <c r="CQ841" s="16"/>
      <c r="CR841" s="16"/>
      <c r="CS841" s="16"/>
      <c r="CT841" s="16"/>
      <c r="CU841" s="16"/>
      <c r="CV841" s="16"/>
      <c r="CW841" s="16"/>
      <c r="CX841" s="16"/>
      <c r="CY841" s="16"/>
      <c r="CZ841" s="16"/>
      <c r="DA841" s="16"/>
      <c r="DB841" s="16"/>
      <c r="DC841" s="16"/>
      <c r="DD841" s="16"/>
      <c r="DE841" s="16"/>
      <c r="DF841" s="16"/>
      <c r="DG841" s="16"/>
      <c r="DH841" s="16"/>
      <c r="DI841" s="16"/>
      <c r="DJ841" s="16"/>
      <c r="DK841" s="16"/>
      <c r="DL841" s="16"/>
      <c r="DM841" s="16"/>
      <c r="DN841" s="16"/>
      <c r="DO841" s="16"/>
      <c r="DP841" s="16"/>
      <c r="DQ841" s="16"/>
      <c r="DR841" s="16"/>
      <c r="DS841" s="16"/>
      <c r="DT841" s="16"/>
      <c r="DU841" s="16"/>
      <c r="DV841" s="16"/>
      <c r="DW841" s="16"/>
      <c r="DX841" s="16"/>
      <c r="DY841" s="16"/>
      <c r="DZ841" s="16"/>
      <c r="EA841" s="16"/>
      <c r="EB841" s="16"/>
      <c r="EC841" s="16"/>
      <c r="ED841" s="16"/>
      <c r="EE841" s="16"/>
      <c r="EF841" s="16"/>
      <c r="EG841" s="16"/>
      <c r="EH841" s="16"/>
      <c r="EI841" s="16"/>
      <c r="EJ841" s="16"/>
      <c r="EK841" s="16"/>
      <c r="EL841" s="16"/>
      <c r="EM841" s="16"/>
      <c r="EN841" s="16"/>
      <c r="EO841" s="16"/>
      <c r="EP841" s="16"/>
      <c r="EQ841" s="16"/>
      <c r="ER841" s="16"/>
      <c r="ES841" s="16"/>
      <c r="ET841" s="16"/>
      <c r="EU841" s="16"/>
      <c r="EV841" s="16"/>
      <c r="EW841" s="16"/>
      <c r="EX841" s="16"/>
      <c r="EY841" s="16"/>
      <c r="EZ841" s="16"/>
      <c r="FA841" s="16"/>
    </row>
    <row r="842" spans="1:157" ht="15.75">
      <c r="A842" s="86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  <c r="CP842" s="16"/>
      <c r="CQ842" s="16"/>
      <c r="CR842" s="16"/>
      <c r="CS842" s="16"/>
      <c r="CT842" s="16"/>
      <c r="CU842" s="16"/>
      <c r="CV842" s="16"/>
      <c r="CW842" s="16"/>
      <c r="CX842" s="16"/>
      <c r="CY842" s="16"/>
      <c r="CZ842" s="16"/>
      <c r="DA842" s="16"/>
      <c r="DB842" s="16"/>
      <c r="DC842" s="16"/>
      <c r="DD842" s="16"/>
      <c r="DE842" s="16"/>
      <c r="DF842" s="16"/>
      <c r="DG842" s="16"/>
      <c r="DH842" s="16"/>
      <c r="DI842" s="16"/>
      <c r="DJ842" s="16"/>
      <c r="DK842" s="16"/>
      <c r="DL842" s="16"/>
      <c r="DM842" s="16"/>
      <c r="DN842" s="16"/>
      <c r="DO842" s="16"/>
      <c r="DP842" s="16"/>
      <c r="DQ842" s="16"/>
      <c r="DR842" s="16"/>
      <c r="DS842" s="16"/>
      <c r="DT842" s="16"/>
      <c r="DU842" s="16"/>
      <c r="DV842" s="16"/>
      <c r="DW842" s="16"/>
      <c r="DX842" s="16"/>
      <c r="DY842" s="16"/>
      <c r="DZ842" s="16"/>
      <c r="EA842" s="16"/>
      <c r="EB842" s="16"/>
      <c r="EC842" s="16"/>
      <c r="ED842" s="16"/>
      <c r="EE842" s="16"/>
      <c r="EF842" s="16"/>
      <c r="EG842" s="16"/>
      <c r="EH842" s="16"/>
      <c r="EI842" s="16"/>
      <c r="EJ842" s="16"/>
      <c r="EK842" s="16"/>
      <c r="EL842" s="16"/>
      <c r="EM842" s="16"/>
      <c r="EN842" s="16"/>
      <c r="EO842" s="16"/>
      <c r="EP842" s="16"/>
      <c r="EQ842" s="16"/>
      <c r="ER842" s="16"/>
      <c r="ES842" s="16"/>
      <c r="ET842" s="16"/>
      <c r="EU842" s="16"/>
      <c r="EV842" s="16"/>
      <c r="EW842" s="16"/>
      <c r="EX842" s="16"/>
      <c r="EY842" s="16"/>
      <c r="EZ842" s="16"/>
      <c r="FA842" s="16"/>
    </row>
    <row r="843" spans="1:157" ht="15.75">
      <c r="A843" s="86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6"/>
      <c r="CS843" s="16"/>
      <c r="CT843" s="16"/>
      <c r="CU843" s="16"/>
      <c r="CV843" s="16"/>
      <c r="CW843" s="16"/>
      <c r="CX843" s="16"/>
      <c r="CY843" s="16"/>
      <c r="CZ843" s="16"/>
      <c r="DA843" s="16"/>
      <c r="DB843" s="16"/>
      <c r="DC843" s="16"/>
      <c r="DD843" s="16"/>
      <c r="DE843" s="16"/>
      <c r="DF843" s="16"/>
      <c r="DG843" s="16"/>
      <c r="DH843" s="16"/>
      <c r="DI843" s="16"/>
      <c r="DJ843" s="16"/>
      <c r="DK843" s="16"/>
      <c r="DL843" s="16"/>
      <c r="DM843" s="16"/>
      <c r="DN843" s="16"/>
      <c r="DO843" s="16"/>
      <c r="DP843" s="16"/>
      <c r="DQ843" s="16"/>
      <c r="DR843" s="16"/>
      <c r="DS843" s="16"/>
      <c r="DT843" s="16"/>
      <c r="DU843" s="16"/>
      <c r="DV843" s="16"/>
      <c r="DW843" s="16"/>
      <c r="DX843" s="16"/>
      <c r="DY843" s="16"/>
      <c r="DZ843" s="16"/>
      <c r="EA843" s="16"/>
      <c r="EB843" s="16"/>
      <c r="EC843" s="16"/>
      <c r="ED843" s="16"/>
      <c r="EE843" s="16"/>
      <c r="EF843" s="16"/>
      <c r="EG843" s="16"/>
      <c r="EH843" s="16"/>
      <c r="EI843" s="16"/>
      <c r="EJ843" s="16"/>
      <c r="EK843" s="16"/>
      <c r="EL843" s="16"/>
      <c r="EM843" s="16"/>
      <c r="EN843" s="16"/>
      <c r="EO843" s="16"/>
      <c r="EP843" s="16"/>
      <c r="EQ843" s="16"/>
      <c r="ER843" s="16"/>
      <c r="ES843" s="16"/>
      <c r="ET843" s="16"/>
      <c r="EU843" s="16"/>
      <c r="EV843" s="16"/>
      <c r="EW843" s="16"/>
      <c r="EX843" s="16"/>
      <c r="EY843" s="16"/>
      <c r="EZ843" s="16"/>
      <c r="FA843" s="16"/>
    </row>
    <row r="844" spans="1:157" ht="15.75">
      <c r="A844" s="86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  <c r="DC844" s="16"/>
      <c r="DD844" s="16"/>
      <c r="DE844" s="16"/>
      <c r="DF844" s="16"/>
      <c r="DG844" s="16"/>
      <c r="DH844" s="16"/>
      <c r="DI844" s="16"/>
      <c r="DJ844" s="16"/>
      <c r="DK844" s="16"/>
      <c r="DL844" s="16"/>
      <c r="DM844" s="16"/>
      <c r="DN844" s="16"/>
      <c r="DO844" s="16"/>
      <c r="DP844" s="16"/>
      <c r="DQ844" s="16"/>
      <c r="DR844" s="16"/>
      <c r="DS844" s="16"/>
      <c r="DT844" s="16"/>
      <c r="DU844" s="16"/>
      <c r="DV844" s="16"/>
      <c r="DW844" s="16"/>
      <c r="DX844" s="16"/>
      <c r="DY844" s="16"/>
      <c r="DZ844" s="16"/>
      <c r="EA844" s="16"/>
      <c r="EB844" s="16"/>
      <c r="EC844" s="16"/>
      <c r="ED844" s="16"/>
      <c r="EE844" s="16"/>
      <c r="EF844" s="16"/>
      <c r="EG844" s="16"/>
      <c r="EH844" s="16"/>
      <c r="EI844" s="16"/>
      <c r="EJ844" s="16"/>
      <c r="EK844" s="16"/>
      <c r="EL844" s="16"/>
      <c r="EM844" s="16"/>
      <c r="EN844" s="16"/>
      <c r="EO844" s="16"/>
      <c r="EP844" s="16"/>
      <c r="EQ844" s="16"/>
      <c r="ER844" s="16"/>
      <c r="ES844" s="16"/>
      <c r="ET844" s="16"/>
      <c r="EU844" s="16"/>
      <c r="EV844" s="16"/>
      <c r="EW844" s="16"/>
      <c r="EX844" s="16"/>
      <c r="EY844" s="16"/>
      <c r="EZ844" s="16"/>
      <c r="FA844" s="16"/>
    </row>
    <row r="845" spans="1:157" ht="15.75">
      <c r="A845" s="86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6"/>
      <c r="CS845" s="16"/>
      <c r="CT845" s="16"/>
      <c r="CU845" s="16"/>
      <c r="CV845" s="16"/>
      <c r="CW845" s="16"/>
      <c r="CX845" s="16"/>
      <c r="CY845" s="16"/>
      <c r="CZ845" s="16"/>
      <c r="DA845" s="16"/>
      <c r="DB845" s="16"/>
      <c r="DC845" s="16"/>
      <c r="DD845" s="16"/>
      <c r="DE845" s="16"/>
      <c r="DF845" s="16"/>
      <c r="DG845" s="16"/>
      <c r="DH845" s="16"/>
      <c r="DI845" s="16"/>
      <c r="DJ845" s="16"/>
      <c r="DK845" s="16"/>
      <c r="DL845" s="16"/>
      <c r="DM845" s="16"/>
      <c r="DN845" s="16"/>
      <c r="DO845" s="16"/>
      <c r="DP845" s="16"/>
      <c r="DQ845" s="16"/>
      <c r="DR845" s="16"/>
      <c r="DS845" s="16"/>
      <c r="DT845" s="16"/>
      <c r="DU845" s="16"/>
      <c r="DV845" s="16"/>
      <c r="DW845" s="16"/>
      <c r="DX845" s="16"/>
      <c r="DY845" s="16"/>
      <c r="DZ845" s="16"/>
      <c r="EA845" s="16"/>
      <c r="EB845" s="16"/>
      <c r="EC845" s="16"/>
      <c r="ED845" s="16"/>
      <c r="EE845" s="16"/>
      <c r="EF845" s="16"/>
      <c r="EG845" s="16"/>
      <c r="EH845" s="16"/>
      <c r="EI845" s="16"/>
      <c r="EJ845" s="16"/>
      <c r="EK845" s="16"/>
      <c r="EL845" s="16"/>
      <c r="EM845" s="16"/>
      <c r="EN845" s="16"/>
      <c r="EO845" s="16"/>
      <c r="EP845" s="16"/>
      <c r="EQ845" s="16"/>
      <c r="ER845" s="16"/>
      <c r="ES845" s="16"/>
      <c r="ET845" s="16"/>
      <c r="EU845" s="16"/>
      <c r="EV845" s="16"/>
      <c r="EW845" s="16"/>
      <c r="EX845" s="16"/>
      <c r="EY845" s="16"/>
      <c r="EZ845" s="16"/>
      <c r="FA845" s="16"/>
    </row>
    <row r="846" spans="1:157" ht="15.75">
      <c r="A846" s="86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  <c r="BS846" s="16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  <c r="CP846" s="16"/>
      <c r="CQ846" s="16"/>
      <c r="CR846" s="16"/>
      <c r="CS846" s="16"/>
      <c r="CT846" s="16"/>
      <c r="CU846" s="16"/>
      <c r="CV846" s="16"/>
      <c r="CW846" s="16"/>
      <c r="CX846" s="16"/>
      <c r="CY846" s="16"/>
      <c r="CZ846" s="16"/>
      <c r="DA846" s="16"/>
      <c r="DB846" s="16"/>
      <c r="DC846" s="16"/>
      <c r="DD846" s="16"/>
      <c r="DE846" s="16"/>
      <c r="DF846" s="16"/>
      <c r="DG846" s="16"/>
      <c r="DH846" s="16"/>
      <c r="DI846" s="16"/>
      <c r="DJ846" s="16"/>
      <c r="DK846" s="16"/>
      <c r="DL846" s="16"/>
      <c r="DM846" s="16"/>
      <c r="DN846" s="16"/>
      <c r="DO846" s="16"/>
      <c r="DP846" s="16"/>
      <c r="DQ846" s="16"/>
      <c r="DR846" s="16"/>
      <c r="DS846" s="16"/>
      <c r="DT846" s="16"/>
      <c r="DU846" s="16"/>
      <c r="DV846" s="16"/>
      <c r="DW846" s="16"/>
      <c r="DX846" s="16"/>
      <c r="DY846" s="16"/>
      <c r="DZ846" s="16"/>
      <c r="EA846" s="16"/>
      <c r="EB846" s="16"/>
      <c r="EC846" s="16"/>
      <c r="ED846" s="16"/>
      <c r="EE846" s="16"/>
      <c r="EF846" s="16"/>
      <c r="EG846" s="16"/>
      <c r="EH846" s="16"/>
      <c r="EI846" s="16"/>
      <c r="EJ846" s="16"/>
      <c r="EK846" s="16"/>
      <c r="EL846" s="16"/>
      <c r="EM846" s="16"/>
      <c r="EN846" s="16"/>
      <c r="EO846" s="16"/>
      <c r="EP846" s="16"/>
      <c r="EQ846" s="16"/>
      <c r="ER846" s="16"/>
      <c r="ES846" s="16"/>
      <c r="ET846" s="16"/>
      <c r="EU846" s="16"/>
      <c r="EV846" s="16"/>
      <c r="EW846" s="16"/>
      <c r="EX846" s="16"/>
      <c r="EY846" s="16"/>
      <c r="EZ846" s="16"/>
      <c r="FA846" s="16"/>
    </row>
    <row r="847" spans="1:157" ht="15.75">
      <c r="A847" s="86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  <c r="DC847" s="16"/>
      <c r="DD847" s="16"/>
      <c r="DE847" s="16"/>
      <c r="DF847" s="16"/>
      <c r="DG847" s="16"/>
      <c r="DH847" s="16"/>
      <c r="DI847" s="16"/>
      <c r="DJ847" s="16"/>
      <c r="DK847" s="16"/>
      <c r="DL847" s="16"/>
      <c r="DM847" s="16"/>
      <c r="DN847" s="16"/>
      <c r="DO847" s="16"/>
      <c r="DP847" s="16"/>
      <c r="DQ847" s="16"/>
      <c r="DR847" s="16"/>
      <c r="DS847" s="16"/>
      <c r="DT847" s="16"/>
      <c r="DU847" s="16"/>
      <c r="DV847" s="16"/>
      <c r="DW847" s="16"/>
      <c r="DX847" s="16"/>
      <c r="DY847" s="16"/>
      <c r="DZ847" s="16"/>
      <c r="EA847" s="16"/>
      <c r="EB847" s="16"/>
      <c r="EC847" s="16"/>
      <c r="ED847" s="16"/>
      <c r="EE847" s="16"/>
      <c r="EF847" s="16"/>
      <c r="EG847" s="16"/>
      <c r="EH847" s="16"/>
      <c r="EI847" s="16"/>
      <c r="EJ847" s="16"/>
      <c r="EK847" s="16"/>
      <c r="EL847" s="16"/>
      <c r="EM847" s="16"/>
      <c r="EN847" s="16"/>
      <c r="EO847" s="16"/>
      <c r="EP847" s="16"/>
      <c r="EQ847" s="16"/>
      <c r="ER847" s="16"/>
      <c r="ES847" s="16"/>
      <c r="ET847" s="16"/>
      <c r="EU847" s="16"/>
      <c r="EV847" s="16"/>
      <c r="EW847" s="16"/>
      <c r="EX847" s="16"/>
      <c r="EY847" s="16"/>
      <c r="EZ847" s="16"/>
      <c r="FA847" s="16"/>
    </row>
    <row r="848" spans="1:157" ht="15.75">
      <c r="A848" s="86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  <c r="DG848" s="16"/>
      <c r="DH848" s="16"/>
      <c r="DI848" s="16"/>
      <c r="DJ848" s="16"/>
      <c r="DK848" s="16"/>
      <c r="DL848" s="16"/>
      <c r="DM848" s="16"/>
      <c r="DN848" s="16"/>
      <c r="DO848" s="16"/>
      <c r="DP848" s="16"/>
      <c r="DQ848" s="16"/>
      <c r="DR848" s="16"/>
      <c r="DS848" s="16"/>
      <c r="DT848" s="16"/>
      <c r="DU848" s="16"/>
      <c r="DV848" s="16"/>
      <c r="DW848" s="16"/>
      <c r="DX848" s="16"/>
      <c r="DY848" s="16"/>
      <c r="DZ848" s="16"/>
      <c r="EA848" s="16"/>
      <c r="EB848" s="16"/>
      <c r="EC848" s="16"/>
      <c r="ED848" s="16"/>
      <c r="EE848" s="16"/>
      <c r="EF848" s="16"/>
      <c r="EG848" s="16"/>
      <c r="EH848" s="16"/>
      <c r="EI848" s="16"/>
      <c r="EJ848" s="16"/>
      <c r="EK848" s="16"/>
      <c r="EL848" s="16"/>
      <c r="EM848" s="16"/>
      <c r="EN848" s="16"/>
      <c r="EO848" s="16"/>
      <c r="EP848" s="16"/>
      <c r="EQ848" s="16"/>
      <c r="ER848" s="16"/>
      <c r="ES848" s="16"/>
      <c r="ET848" s="16"/>
      <c r="EU848" s="16"/>
      <c r="EV848" s="16"/>
      <c r="EW848" s="16"/>
      <c r="EX848" s="16"/>
      <c r="EY848" s="16"/>
      <c r="EZ848" s="16"/>
      <c r="FA848" s="16"/>
    </row>
    <row r="849" spans="1:157" ht="15.75">
      <c r="A849" s="86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  <c r="CP849" s="16"/>
      <c r="CQ849" s="16"/>
      <c r="CR849" s="16"/>
      <c r="CS849" s="16"/>
      <c r="CT849" s="16"/>
      <c r="CU849" s="16"/>
      <c r="CV849" s="16"/>
      <c r="CW849" s="16"/>
      <c r="CX849" s="16"/>
      <c r="CY849" s="16"/>
      <c r="CZ849" s="16"/>
      <c r="DA849" s="16"/>
      <c r="DB849" s="16"/>
      <c r="DC849" s="16"/>
      <c r="DD849" s="16"/>
      <c r="DE849" s="16"/>
      <c r="DF849" s="16"/>
      <c r="DG849" s="16"/>
      <c r="DH849" s="16"/>
      <c r="DI849" s="16"/>
      <c r="DJ849" s="16"/>
      <c r="DK849" s="16"/>
      <c r="DL849" s="16"/>
      <c r="DM849" s="16"/>
      <c r="DN849" s="16"/>
      <c r="DO849" s="16"/>
      <c r="DP849" s="16"/>
      <c r="DQ849" s="16"/>
      <c r="DR849" s="16"/>
      <c r="DS849" s="16"/>
      <c r="DT849" s="16"/>
      <c r="DU849" s="16"/>
      <c r="DV849" s="16"/>
      <c r="DW849" s="16"/>
      <c r="DX849" s="16"/>
      <c r="DY849" s="16"/>
      <c r="DZ849" s="16"/>
      <c r="EA849" s="16"/>
      <c r="EB849" s="16"/>
      <c r="EC849" s="16"/>
      <c r="ED849" s="16"/>
      <c r="EE849" s="16"/>
      <c r="EF849" s="16"/>
      <c r="EG849" s="16"/>
      <c r="EH849" s="16"/>
      <c r="EI849" s="16"/>
      <c r="EJ849" s="16"/>
      <c r="EK849" s="16"/>
      <c r="EL849" s="16"/>
      <c r="EM849" s="16"/>
      <c r="EN849" s="16"/>
      <c r="EO849" s="16"/>
      <c r="EP849" s="16"/>
      <c r="EQ849" s="16"/>
      <c r="ER849" s="16"/>
      <c r="ES849" s="16"/>
      <c r="ET849" s="16"/>
      <c r="EU849" s="16"/>
      <c r="EV849" s="16"/>
      <c r="EW849" s="16"/>
      <c r="EX849" s="16"/>
      <c r="EY849" s="16"/>
      <c r="EZ849" s="16"/>
      <c r="FA849" s="16"/>
    </row>
    <row r="850" spans="1:157" ht="15.75">
      <c r="A850" s="86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6"/>
      <c r="CS850" s="16"/>
      <c r="CT850" s="16"/>
      <c r="CU850" s="16"/>
      <c r="CV850" s="16"/>
      <c r="CW850" s="16"/>
      <c r="CX850" s="16"/>
      <c r="CY850" s="16"/>
      <c r="CZ850" s="16"/>
      <c r="DA850" s="16"/>
      <c r="DB850" s="16"/>
      <c r="DC850" s="16"/>
      <c r="DD850" s="16"/>
      <c r="DE850" s="16"/>
      <c r="DF850" s="16"/>
      <c r="DG850" s="16"/>
      <c r="DH850" s="16"/>
      <c r="DI850" s="16"/>
      <c r="DJ850" s="16"/>
      <c r="DK850" s="16"/>
      <c r="DL850" s="16"/>
      <c r="DM850" s="16"/>
      <c r="DN850" s="16"/>
      <c r="DO850" s="16"/>
      <c r="DP850" s="16"/>
      <c r="DQ850" s="16"/>
      <c r="DR850" s="16"/>
      <c r="DS850" s="16"/>
      <c r="DT850" s="16"/>
      <c r="DU850" s="16"/>
      <c r="DV850" s="16"/>
      <c r="DW850" s="16"/>
      <c r="DX850" s="16"/>
      <c r="DY850" s="16"/>
      <c r="DZ850" s="16"/>
      <c r="EA850" s="16"/>
      <c r="EB850" s="16"/>
      <c r="EC850" s="16"/>
      <c r="ED850" s="16"/>
      <c r="EE850" s="16"/>
      <c r="EF850" s="16"/>
      <c r="EG850" s="16"/>
      <c r="EH850" s="16"/>
      <c r="EI850" s="16"/>
      <c r="EJ850" s="16"/>
      <c r="EK850" s="16"/>
      <c r="EL850" s="16"/>
      <c r="EM850" s="16"/>
      <c r="EN850" s="16"/>
      <c r="EO850" s="16"/>
      <c r="EP850" s="16"/>
      <c r="EQ850" s="16"/>
      <c r="ER850" s="16"/>
      <c r="ES850" s="16"/>
      <c r="ET850" s="16"/>
      <c r="EU850" s="16"/>
      <c r="EV850" s="16"/>
      <c r="EW850" s="16"/>
      <c r="EX850" s="16"/>
      <c r="EY850" s="16"/>
      <c r="EZ850" s="16"/>
      <c r="FA850" s="16"/>
    </row>
    <row r="851" spans="1:157" ht="15.75">
      <c r="A851" s="86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6"/>
      <c r="CS851" s="16"/>
      <c r="CT851" s="16"/>
      <c r="CU851" s="16"/>
      <c r="CV851" s="16"/>
      <c r="CW851" s="16"/>
      <c r="CX851" s="16"/>
      <c r="CY851" s="16"/>
      <c r="CZ851" s="16"/>
      <c r="DA851" s="16"/>
      <c r="DB851" s="16"/>
      <c r="DC851" s="16"/>
      <c r="DD851" s="16"/>
      <c r="DE851" s="16"/>
      <c r="DF851" s="16"/>
      <c r="DG851" s="16"/>
      <c r="DH851" s="16"/>
      <c r="DI851" s="16"/>
      <c r="DJ851" s="16"/>
      <c r="DK851" s="16"/>
      <c r="DL851" s="16"/>
      <c r="DM851" s="16"/>
      <c r="DN851" s="16"/>
      <c r="DO851" s="16"/>
      <c r="DP851" s="16"/>
      <c r="DQ851" s="16"/>
      <c r="DR851" s="16"/>
      <c r="DS851" s="16"/>
      <c r="DT851" s="16"/>
      <c r="DU851" s="16"/>
      <c r="DV851" s="16"/>
      <c r="DW851" s="16"/>
      <c r="DX851" s="16"/>
      <c r="DY851" s="16"/>
      <c r="DZ851" s="16"/>
      <c r="EA851" s="16"/>
      <c r="EB851" s="16"/>
      <c r="EC851" s="16"/>
      <c r="ED851" s="16"/>
      <c r="EE851" s="16"/>
      <c r="EF851" s="16"/>
      <c r="EG851" s="16"/>
      <c r="EH851" s="16"/>
      <c r="EI851" s="16"/>
      <c r="EJ851" s="16"/>
      <c r="EK851" s="16"/>
      <c r="EL851" s="16"/>
      <c r="EM851" s="16"/>
      <c r="EN851" s="16"/>
      <c r="EO851" s="16"/>
      <c r="EP851" s="16"/>
      <c r="EQ851" s="16"/>
      <c r="ER851" s="16"/>
      <c r="ES851" s="16"/>
      <c r="ET851" s="16"/>
      <c r="EU851" s="16"/>
      <c r="EV851" s="16"/>
      <c r="EW851" s="16"/>
      <c r="EX851" s="16"/>
      <c r="EY851" s="16"/>
      <c r="EZ851" s="16"/>
      <c r="FA851" s="16"/>
    </row>
    <row r="852" spans="1:157" ht="15.75">
      <c r="A852" s="86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  <c r="BS852" s="16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  <c r="CP852" s="16"/>
      <c r="CQ852" s="16"/>
      <c r="CR852" s="16"/>
      <c r="CS852" s="16"/>
      <c r="CT852" s="16"/>
      <c r="CU852" s="16"/>
      <c r="CV852" s="16"/>
      <c r="CW852" s="16"/>
      <c r="CX852" s="16"/>
      <c r="CY852" s="16"/>
      <c r="CZ852" s="16"/>
      <c r="DA852" s="16"/>
      <c r="DB852" s="16"/>
      <c r="DC852" s="16"/>
      <c r="DD852" s="16"/>
      <c r="DE852" s="16"/>
      <c r="DF852" s="16"/>
      <c r="DG852" s="16"/>
      <c r="DH852" s="16"/>
      <c r="DI852" s="16"/>
      <c r="DJ852" s="16"/>
      <c r="DK852" s="16"/>
      <c r="DL852" s="16"/>
      <c r="DM852" s="16"/>
      <c r="DN852" s="16"/>
      <c r="DO852" s="16"/>
      <c r="DP852" s="16"/>
      <c r="DQ852" s="16"/>
      <c r="DR852" s="16"/>
      <c r="DS852" s="16"/>
      <c r="DT852" s="16"/>
      <c r="DU852" s="16"/>
      <c r="DV852" s="16"/>
      <c r="DW852" s="16"/>
      <c r="DX852" s="16"/>
      <c r="DY852" s="16"/>
      <c r="DZ852" s="16"/>
      <c r="EA852" s="16"/>
      <c r="EB852" s="16"/>
      <c r="EC852" s="16"/>
      <c r="ED852" s="16"/>
      <c r="EE852" s="16"/>
      <c r="EF852" s="16"/>
      <c r="EG852" s="16"/>
      <c r="EH852" s="16"/>
      <c r="EI852" s="16"/>
      <c r="EJ852" s="16"/>
      <c r="EK852" s="16"/>
      <c r="EL852" s="16"/>
      <c r="EM852" s="16"/>
      <c r="EN852" s="16"/>
      <c r="EO852" s="16"/>
      <c r="EP852" s="16"/>
      <c r="EQ852" s="16"/>
      <c r="ER852" s="16"/>
      <c r="ES852" s="16"/>
      <c r="ET852" s="16"/>
      <c r="EU852" s="16"/>
      <c r="EV852" s="16"/>
      <c r="EW852" s="16"/>
      <c r="EX852" s="16"/>
      <c r="EY852" s="16"/>
      <c r="EZ852" s="16"/>
      <c r="FA852" s="16"/>
    </row>
    <row r="853" spans="1:157" ht="15.75">
      <c r="A853" s="86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  <c r="DC853" s="16"/>
      <c r="DD853" s="16"/>
      <c r="DE853" s="16"/>
      <c r="DF853" s="16"/>
      <c r="DG853" s="16"/>
      <c r="DH853" s="16"/>
      <c r="DI853" s="16"/>
      <c r="DJ853" s="16"/>
      <c r="DK853" s="16"/>
      <c r="DL853" s="16"/>
      <c r="DM853" s="16"/>
      <c r="DN853" s="16"/>
      <c r="DO853" s="16"/>
      <c r="DP853" s="16"/>
      <c r="DQ853" s="16"/>
      <c r="DR853" s="16"/>
      <c r="DS853" s="16"/>
      <c r="DT853" s="16"/>
      <c r="DU853" s="16"/>
      <c r="DV853" s="16"/>
      <c r="DW853" s="16"/>
      <c r="DX853" s="16"/>
      <c r="DY853" s="16"/>
      <c r="DZ853" s="16"/>
      <c r="EA853" s="16"/>
      <c r="EB853" s="16"/>
      <c r="EC853" s="16"/>
      <c r="ED853" s="16"/>
      <c r="EE853" s="16"/>
      <c r="EF853" s="16"/>
      <c r="EG853" s="16"/>
      <c r="EH853" s="16"/>
      <c r="EI853" s="16"/>
      <c r="EJ853" s="16"/>
      <c r="EK853" s="16"/>
      <c r="EL853" s="16"/>
      <c r="EM853" s="16"/>
      <c r="EN853" s="16"/>
      <c r="EO853" s="16"/>
      <c r="EP853" s="16"/>
      <c r="EQ853" s="16"/>
      <c r="ER853" s="16"/>
      <c r="ES853" s="16"/>
      <c r="ET853" s="16"/>
      <c r="EU853" s="16"/>
      <c r="EV853" s="16"/>
      <c r="EW853" s="16"/>
      <c r="EX853" s="16"/>
      <c r="EY853" s="16"/>
      <c r="EZ853" s="16"/>
      <c r="FA853" s="16"/>
    </row>
    <row r="854" spans="1:157" ht="15.75">
      <c r="A854" s="86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  <c r="DC854" s="16"/>
      <c r="DD854" s="16"/>
      <c r="DE854" s="16"/>
      <c r="DF854" s="16"/>
      <c r="DG854" s="16"/>
      <c r="DH854" s="16"/>
      <c r="DI854" s="16"/>
      <c r="DJ854" s="16"/>
      <c r="DK854" s="16"/>
      <c r="DL854" s="16"/>
      <c r="DM854" s="16"/>
      <c r="DN854" s="16"/>
      <c r="DO854" s="16"/>
      <c r="DP854" s="16"/>
      <c r="DQ854" s="16"/>
      <c r="DR854" s="16"/>
      <c r="DS854" s="16"/>
      <c r="DT854" s="16"/>
      <c r="DU854" s="16"/>
      <c r="DV854" s="16"/>
      <c r="DW854" s="16"/>
      <c r="DX854" s="16"/>
      <c r="DY854" s="16"/>
      <c r="DZ854" s="16"/>
      <c r="EA854" s="16"/>
      <c r="EB854" s="16"/>
      <c r="EC854" s="16"/>
      <c r="ED854" s="16"/>
      <c r="EE854" s="16"/>
      <c r="EF854" s="16"/>
      <c r="EG854" s="16"/>
      <c r="EH854" s="16"/>
      <c r="EI854" s="16"/>
      <c r="EJ854" s="16"/>
      <c r="EK854" s="16"/>
      <c r="EL854" s="16"/>
      <c r="EM854" s="16"/>
      <c r="EN854" s="16"/>
      <c r="EO854" s="16"/>
      <c r="EP854" s="16"/>
      <c r="EQ854" s="16"/>
      <c r="ER854" s="16"/>
      <c r="ES854" s="16"/>
      <c r="ET854" s="16"/>
      <c r="EU854" s="16"/>
      <c r="EV854" s="16"/>
      <c r="EW854" s="16"/>
      <c r="EX854" s="16"/>
      <c r="EY854" s="16"/>
      <c r="EZ854" s="16"/>
      <c r="FA854" s="16"/>
    </row>
    <row r="855" spans="1:157" ht="15.75">
      <c r="A855" s="86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6"/>
      <c r="CS855" s="16"/>
      <c r="CT855" s="16"/>
      <c r="CU855" s="16"/>
      <c r="CV855" s="16"/>
      <c r="CW855" s="16"/>
      <c r="CX855" s="16"/>
      <c r="CY855" s="16"/>
      <c r="CZ855" s="16"/>
      <c r="DA855" s="16"/>
      <c r="DB855" s="16"/>
      <c r="DC855" s="16"/>
      <c r="DD855" s="16"/>
      <c r="DE855" s="16"/>
      <c r="DF855" s="16"/>
      <c r="DG855" s="16"/>
      <c r="DH855" s="16"/>
      <c r="DI855" s="16"/>
      <c r="DJ855" s="16"/>
      <c r="DK855" s="16"/>
      <c r="DL855" s="16"/>
      <c r="DM855" s="16"/>
      <c r="DN855" s="16"/>
      <c r="DO855" s="16"/>
      <c r="DP855" s="16"/>
      <c r="DQ855" s="16"/>
      <c r="DR855" s="16"/>
      <c r="DS855" s="16"/>
      <c r="DT855" s="16"/>
      <c r="DU855" s="16"/>
      <c r="DV855" s="16"/>
      <c r="DW855" s="16"/>
      <c r="DX855" s="16"/>
      <c r="DY855" s="16"/>
      <c r="DZ855" s="16"/>
      <c r="EA855" s="16"/>
      <c r="EB855" s="16"/>
      <c r="EC855" s="16"/>
      <c r="ED855" s="16"/>
      <c r="EE855" s="16"/>
      <c r="EF855" s="16"/>
      <c r="EG855" s="16"/>
      <c r="EH855" s="16"/>
      <c r="EI855" s="16"/>
      <c r="EJ855" s="16"/>
      <c r="EK855" s="16"/>
      <c r="EL855" s="16"/>
      <c r="EM855" s="16"/>
      <c r="EN855" s="16"/>
      <c r="EO855" s="16"/>
      <c r="EP855" s="16"/>
      <c r="EQ855" s="16"/>
      <c r="ER855" s="16"/>
      <c r="ES855" s="16"/>
      <c r="ET855" s="16"/>
      <c r="EU855" s="16"/>
      <c r="EV855" s="16"/>
      <c r="EW855" s="16"/>
      <c r="EX855" s="16"/>
      <c r="EY855" s="16"/>
      <c r="EZ855" s="16"/>
      <c r="FA855" s="16"/>
    </row>
    <row r="856" spans="1:157" ht="15.75">
      <c r="A856" s="86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6"/>
      <c r="CS856" s="16"/>
      <c r="CT856" s="16"/>
      <c r="CU856" s="16"/>
      <c r="CV856" s="16"/>
      <c r="CW856" s="16"/>
      <c r="CX856" s="16"/>
      <c r="CY856" s="16"/>
      <c r="CZ856" s="16"/>
      <c r="DA856" s="16"/>
      <c r="DB856" s="16"/>
      <c r="DC856" s="16"/>
      <c r="DD856" s="16"/>
      <c r="DE856" s="16"/>
      <c r="DF856" s="16"/>
      <c r="DG856" s="16"/>
      <c r="DH856" s="16"/>
      <c r="DI856" s="16"/>
      <c r="DJ856" s="16"/>
      <c r="DK856" s="16"/>
      <c r="DL856" s="16"/>
      <c r="DM856" s="16"/>
      <c r="DN856" s="16"/>
      <c r="DO856" s="16"/>
      <c r="DP856" s="16"/>
      <c r="DQ856" s="16"/>
      <c r="DR856" s="16"/>
      <c r="DS856" s="16"/>
      <c r="DT856" s="16"/>
      <c r="DU856" s="16"/>
      <c r="DV856" s="16"/>
      <c r="DW856" s="16"/>
      <c r="DX856" s="16"/>
      <c r="DY856" s="16"/>
      <c r="DZ856" s="16"/>
      <c r="EA856" s="16"/>
      <c r="EB856" s="16"/>
      <c r="EC856" s="16"/>
      <c r="ED856" s="16"/>
      <c r="EE856" s="16"/>
      <c r="EF856" s="16"/>
      <c r="EG856" s="16"/>
      <c r="EH856" s="16"/>
      <c r="EI856" s="16"/>
      <c r="EJ856" s="16"/>
      <c r="EK856" s="16"/>
      <c r="EL856" s="16"/>
      <c r="EM856" s="16"/>
      <c r="EN856" s="16"/>
      <c r="EO856" s="16"/>
      <c r="EP856" s="16"/>
      <c r="EQ856" s="16"/>
      <c r="ER856" s="16"/>
      <c r="ES856" s="16"/>
      <c r="ET856" s="16"/>
      <c r="EU856" s="16"/>
      <c r="EV856" s="16"/>
      <c r="EW856" s="16"/>
      <c r="EX856" s="16"/>
      <c r="EY856" s="16"/>
      <c r="EZ856" s="16"/>
      <c r="FA856" s="16"/>
    </row>
    <row r="857" spans="1:157" ht="15.75">
      <c r="A857" s="86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  <c r="CP857" s="16"/>
      <c r="CQ857" s="16"/>
      <c r="CR857" s="16"/>
      <c r="CS857" s="16"/>
      <c r="CT857" s="16"/>
      <c r="CU857" s="16"/>
      <c r="CV857" s="16"/>
      <c r="CW857" s="16"/>
      <c r="CX857" s="16"/>
      <c r="CY857" s="16"/>
      <c r="CZ857" s="16"/>
      <c r="DA857" s="16"/>
      <c r="DB857" s="16"/>
      <c r="DC857" s="16"/>
      <c r="DD857" s="16"/>
      <c r="DE857" s="16"/>
      <c r="DF857" s="16"/>
      <c r="DG857" s="16"/>
      <c r="DH857" s="16"/>
      <c r="DI857" s="16"/>
      <c r="DJ857" s="16"/>
      <c r="DK857" s="16"/>
      <c r="DL857" s="16"/>
      <c r="DM857" s="16"/>
      <c r="DN857" s="16"/>
      <c r="DO857" s="16"/>
      <c r="DP857" s="16"/>
      <c r="DQ857" s="16"/>
      <c r="DR857" s="16"/>
      <c r="DS857" s="16"/>
      <c r="DT857" s="16"/>
      <c r="DU857" s="16"/>
      <c r="DV857" s="16"/>
      <c r="DW857" s="16"/>
      <c r="DX857" s="16"/>
      <c r="DY857" s="16"/>
      <c r="DZ857" s="16"/>
      <c r="EA857" s="16"/>
      <c r="EB857" s="16"/>
      <c r="EC857" s="16"/>
      <c r="ED857" s="16"/>
      <c r="EE857" s="16"/>
      <c r="EF857" s="16"/>
      <c r="EG857" s="16"/>
      <c r="EH857" s="16"/>
      <c r="EI857" s="16"/>
      <c r="EJ857" s="16"/>
      <c r="EK857" s="16"/>
      <c r="EL857" s="16"/>
      <c r="EM857" s="16"/>
      <c r="EN857" s="16"/>
      <c r="EO857" s="16"/>
      <c r="EP857" s="16"/>
      <c r="EQ857" s="16"/>
      <c r="ER857" s="16"/>
      <c r="ES857" s="16"/>
      <c r="ET857" s="16"/>
      <c r="EU857" s="16"/>
      <c r="EV857" s="16"/>
      <c r="EW857" s="16"/>
      <c r="EX857" s="16"/>
      <c r="EY857" s="16"/>
      <c r="EZ857" s="16"/>
      <c r="FA857" s="16"/>
    </row>
    <row r="858" spans="1:157" ht="15.75">
      <c r="A858" s="86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6"/>
      <c r="CS858" s="16"/>
      <c r="CT858" s="16"/>
      <c r="CU858" s="16"/>
      <c r="CV858" s="16"/>
      <c r="CW858" s="16"/>
      <c r="CX858" s="16"/>
      <c r="CY858" s="16"/>
      <c r="CZ858" s="16"/>
      <c r="DA858" s="16"/>
      <c r="DB858" s="16"/>
      <c r="DC858" s="16"/>
      <c r="DD858" s="16"/>
      <c r="DE858" s="16"/>
      <c r="DF858" s="16"/>
      <c r="DG858" s="16"/>
      <c r="DH858" s="16"/>
      <c r="DI858" s="16"/>
      <c r="DJ858" s="16"/>
      <c r="DK858" s="16"/>
      <c r="DL858" s="16"/>
      <c r="DM858" s="16"/>
      <c r="DN858" s="16"/>
      <c r="DO858" s="16"/>
      <c r="DP858" s="16"/>
      <c r="DQ858" s="16"/>
      <c r="DR858" s="16"/>
      <c r="DS858" s="16"/>
      <c r="DT858" s="16"/>
      <c r="DU858" s="16"/>
      <c r="DV858" s="16"/>
      <c r="DW858" s="16"/>
      <c r="DX858" s="16"/>
      <c r="DY858" s="16"/>
      <c r="DZ858" s="16"/>
      <c r="EA858" s="16"/>
      <c r="EB858" s="16"/>
      <c r="EC858" s="16"/>
      <c r="ED858" s="16"/>
      <c r="EE858" s="16"/>
      <c r="EF858" s="16"/>
      <c r="EG858" s="16"/>
      <c r="EH858" s="16"/>
      <c r="EI858" s="16"/>
      <c r="EJ858" s="16"/>
      <c r="EK858" s="16"/>
      <c r="EL858" s="16"/>
      <c r="EM858" s="16"/>
      <c r="EN858" s="16"/>
      <c r="EO858" s="16"/>
      <c r="EP858" s="16"/>
      <c r="EQ858" s="16"/>
      <c r="ER858" s="16"/>
      <c r="ES858" s="16"/>
      <c r="ET858" s="16"/>
      <c r="EU858" s="16"/>
      <c r="EV858" s="16"/>
      <c r="EW858" s="16"/>
      <c r="EX858" s="16"/>
      <c r="EY858" s="16"/>
      <c r="EZ858" s="16"/>
      <c r="FA858" s="16"/>
    </row>
    <row r="859" spans="1:157" ht="15.75">
      <c r="A859" s="86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6"/>
      <c r="BS859" s="16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6"/>
      <c r="CP859" s="16"/>
      <c r="CQ859" s="16"/>
      <c r="CR859" s="16"/>
      <c r="CS859" s="16"/>
      <c r="CT859" s="16"/>
      <c r="CU859" s="16"/>
      <c r="CV859" s="16"/>
      <c r="CW859" s="16"/>
      <c r="CX859" s="16"/>
      <c r="CY859" s="16"/>
      <c r="CZ859" s="16"/>
      <c r="DA859" s="16"/>
      <c r="DB859" s="16"/>
      <c r="DC859" s="16"/>
      <c r="DD859" s="16"/>
      <c r="DE859" s="16"/>
      <c r="DF859" s="16"/>
      <c r="DG859" s="16"/>
      <c r="DH859" s="16"/>
      <c r="DI859" s="16"/>
      <c r="DJ859" s="16"/>
      <c r="DK859" s="16"/>
      <c r="DL859" s="16"/>
      <c r="DM859" s="16"/>
      <c r="DN859" s="16"/>
      <c r="DO859" s="16"/>
      <c r="DP859" s="16"/>
      <c r="DQ859" s="16"/>
      <c r="DR859" s="16"/>
      <c r="DS859" s="16"/>
      <c r="DT859" s="16"/>
      <c r="DU859" s="16"/>
      <c r="DV859" s="16"/>
      <c r="DW859" s="16"/>
      <c r="DX859" s="16"/>
      <c r="DY859" s="16"/>
      <c r="DZ859" s="16"/>
      <c r="EA859" s="16"/>
      <c r="EB859" s="16"/>
      <c r="EC859" s="16"/>
      <c r="ED859" s="16"/>
      <c r="EE859" s="16"/>
      <c r="EF859" s="16"/>
      <c r="EG859" s="16"/>
      <c r="EH859" s="16"/>
      <c r="EI859" s="16"/>
      <c r="EJ859" s="16"/>
      <c r="EK859" s="16"/>
      <c r="EL859" s="16"/>
      <c r="EM859" s="16"/>
      <c r="EN859" s="16"/>
      <c r="EO859" s="16"/>
      <c r="EP859" s="16"/>
      <c r="EQ859" s="16"/>
      <c r="ER859" s="16"/>
      <c r="ES859" s="16"/>
      <c r="ET859" s="16"/>
      <c r="EU859" s="16"/>
      <c r="EV859" s="16"/>
      <c r="EW859" s="16"/>
      <c r="EX859" s="16"/>
      <c r="EY859" s="16"/>
      <c r="EZ859" s="16"/>
      <c r="FA859" s="16"/>
    </row>
    <row r="860" spans="1:157" ht="15.75">
      <c r="A860" s="86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  <c r="BS860" s="16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6"/>
      <c r="CS860" s="16"/>
      <c r="CT860" s="16"/>
      <c r="CU860" s="16"/>
      <c r="CV860" s="16"/>
      <c r="CW860" s="16"/>
      <c r="CX860" s="16"/>
      <c r="CY860" s="16"/>
      <c r="CZ860" s="16"/>
      <c r="DA860" s="16"/>
      <c r="DB860" s="16"/>
      <c r="DC860" s="16"/>
      <c r="DD860" s="16"/>
      <c r="DE860" s="16"/>
      <c r="DF860" s="16"/>
      <c r="DG860" s="16"/>
      <c r="DH860" s="16"/>
      <c r="DI860" s="16"/>
      <c r="DJ860" s="16"/>
      <c r="DK860" s="16"/>
      <c r="DL860" s="16"/>
      <c r="DM860" s="16"/>
      <c r="DN860" s="16"/>
      <c r="DO860" s="16"/>
      <c r="DP860" s="16"/>
      <c r="DQ860" s="16"/>
      <c r="DR860" s="16"/>
      <c r="DS860" s="16"/>
      <c r="DT860" s="16"/>
      <c r="DU860" s="16"/>
      <c r="DV860" s="16"/>
      <c r="DW860" s="16"/>
      <c r="DX860" s="16"/>
      <c r="DY860" s="16"/>
      <c r="DZ860" s="16"/>
      <c r="EA860" s="16"/>
      <c r="EB860" s="16"/>
      <c r="EC860" s="16"/>
      <c r="ED860" s="16"/>
      <c r="EE860" s="16"/>
      <c r="EF860" s="16"/>
      <c r="EG860" s="16"/>
      <c r="EH860" s="16"/>
      <c r="EI860" s="16"/>
      <c r="EJ860" s="16"/>
      <c r="EK860" s="16"/>
      <c r="EL860" s="16"/>
      <c r="EM860" s="16"/>
      <c r="EN860" s="16"/>
      <c r="EO860" s="16"/>
      <c r="EP860" s="16"/>
      <c r="EQ860" s="16"/>
      <c r="ER860" s="16"/>
      <c r="ES860" s="16"/>
      <c r="ET860" s="16"/>
      <c r="EU860" s="16"/>
      <c r="EV860" s="16"/>
      <c r="EW860" s="16"/>
      <c r="EX860" s="16"/>
      <c r="EY860" s="16"/>
      <c r="EZ860" s="16"/>
      <c r="FA860" s="16"/>
    </row>
    <row r="861" spans="1:157" ht="15.75">
      <c r="A861" s="86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  <c r="BS861" s="16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  <c r="CP861" s="16"/>
      <c r="CQ861" s="16"/>
      <c r="CR861" s="16"/>
      <c r="CS861" s="16"/>
      <c r="CT861" s="16"/>
      <c r="CU861" s="16"/>
      <c r="CV861" s="16"/>
      <c r="CW861" s="16"/>
      <c r="CX861" s="16"/>
      <c r="CY861" s="16"/>
      <c r="CZ861" s="16"/>
      <c r="DA861" s="16"/>
      <c r="DB861" s="16"/>
      <c r="DC861" s="16"/>
      <c r="DD861" s="16"/>
      <c r="DE861" s="16"/>
      <c r="DF861" s="16"/>
      <c r="DG861" s="16"/>
      <c r="DH861" s="16"/>
      <c r="DI861" s="16"/>
      <c r="DJ861" s="16"/>
      <c r="DK861" s="16"/>
      <c r="DL861" s="16"/>
      <c r="DM861" s="16"/>
      <c r="DN861" s="16"/>
      <c r="DO861" s="16"/>
      <c r="DP861" s="16"/>
      <c r="DQ861" s="16"/>
      <c r="DR861" s="16"/>
      <c r="DS861" s="16"/>
      <c r="DT861" s="16"/>
      <c r="DU861" s="16"/>
      <c r="DV861" s="16"/>
      <c r="DW861" s="16"/>
      <c r="DX861" s="16"/>
      <c r="DY861" s="16"/>
      <c r="DZ861" s="16"/>
      <c r="EA861" s="16"/>
      <c r="EB861" s="16"/>
      <c r="EC861" s="16"/>
      <c r="ED861" s="16"/>
      <c r="EE861" s="16"/>
      <c r="EF861" s="16"/>
      <c r="EG861" s="16"/>
      <c r="EH861" s="16"/>
      <c r="EI861" s="16"/>
      <c r="EJ861" s="16"/>
      <c r="EK861" s="16"/>
      <c r="EL861" s="16"/>
      <c r="EM861" s="16"/>
      <c r="EN861" s="16"/>
      <c r="EO861" s="16"/>
      <c r="EP861" s="16"/>
      <c r="EQ861" s="16"/>
      <c r="ER861" s="16"/>
      <c r="ES861" s="16"/>
      <c r="ET861" s="16"/>
      <c r="EU861" s="16"/>
      <c r="EV861" s="16"/>
      <c r="EW861" s="16"/>
      <c r="EX861" s="16"/>
      <c r="EY861" s="16"/>
      <c r="EZ861" s="16"/>
      <c r="FA861" s="16"/>
    </row>
    <row r="862" spans="1:157" ht="15.75">
      <c r="A862" s="86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  <c r="DC862" s="16"/>
      <c r="DD862" s="16"/>
      <c r="DE862" s="16"/>
      <c r="DF862" s="16"/>
      <c r="DG862" s="16"/>
      <c r="DH862" s="16"/>
      <c r="DI862" s="16"/>
      <c r="DJ862" s="16"/>
      <c r="DK862" s="16"/>
      <c r="DL862" s="16"/>
      <c r="DM862" s="16"/>
      <c r="DN862" s="16"/>
      <c r="DO862" s="16"/>
      <c r="DP862" s="16"/>
      <c r="DQ862" s="16"/>
      <c r="DR862" s="16"/>
      <c r="DS862" s="16"/>
      <c r="DT862" s="16"/>
      <c r="DU862" s="16"/>
      <c r="DV862" s="16"/>
      <c r="DW862" s="16"/>
      <c r="DX862" s="16"/>
      <c r="DY862" s="16"/>
      <c r="DZ862" s="16"/>
      <c r="EA862" s="16"/>
      <c r="EB862" s="16"/>
      <c r="EC862" s="16"/>
      <c r="ED862" s="16"/>
      <c r="EE862" s="16"/>
      <c r="EF862" s="16"/>
      <c r="EG862" s="16"/>
      <c r="EH862" s="16"/>
      <c r="EI862" s="16"/>
      <c r="EJ862" s="16"/>
      <c r="EK862" s="16"/>
      <c r="EL862" s="16"/>
      <c r="EM862" s="16"/>
      <c r="EN862" s="16"/>
      <c r="EO862" s="16"/>
      <c r="EP862" s="16"/>
      <c r="EQ862" s="16"/>
      <c r="ER862" s="16"/>
      <c r="ES862" s="16"/>
      <c r="ET862" s="16"/>
      <c r="EU862" s="16"/>
      <c r="EV862" s="16"/>
      <c r="EW862" s="16"/>
      <c r="EX862" s="16"/>
      <c r="EY862" s="16"/>
      <c r="EZ862" s="16"/>
      <c r="FA862" s="16"/>
    </row>
    <row r="863" spans="1:157" ht="15.75">
      <c r="A863" s="86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6"/>
      <c r="BS863" s="16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  <c r="CP863" s="16"/>
      <c r="CQ863" s="16"/>
      <c r="CR863" s="16"/>
      <c r="CS863" s="16"/>
      <c r="CT863" s="16"/>
      <c r="CU863" s="16"/>
      <c r="CV863" s="16"/>
      <c r="CW863" s="16"/>
      <c r="CX863" s="16"/>
      <c r="CY863" s="16"/>
      <c r="CZ863" s="16"/>
      <c r="DA863" s="16"/>
      <c r="DB863" s="16"/>
      <c r="DC863" s="16"/>
      <c r="DD863" s="16"/>
      <c r="DE863" s="16"/>
      <c r="DF863" s="16"/>
      <c r="DG863" s="16"/>
      <c r="DH863" s="16"/>
      <c r="DI863" s="16"/>
      <c r="DJ863" s="16"/>
      <c r="DK863" s="16"/>
      <c r="DL863" s="16"/>
      <c r="DM863" s="16"/>
      <c r="DN863" s="16"/>
      <c r="DO863" s="16"/>
      <c r="DP863" s="16"/>
      <c r="DQ863" s="16"/>
      <c r="DR863" s="16"/>
      <c r="DS863" s="16"/>
      <c r="DT863" s="16"/>
      <c r="DU863" s="16"/>
      <c r="DV863" s="16"/>
      <c r="DW863" s="16"/>
      <c r="DX863" s="16"/>
      <c r="DY863" s="16"/>
      <c r="DZ863" s="16"/>
      <c r="EA863" s="16"/>
      <c r="EB863" s="16"/>
      <c r="EC863" s="16"/>
      <c r="ED863" s="16"/>
      <c r="EE863" s="16"/>
      <c r="EF863" s="16"/>
      <c r="EG863" s="16"/>
      <c r="EH863" s="16"/>
      <c r="EI863" s="16"/>
      <c r="EJ863" s="16"/>
      <c r="EK863" s="16"/>
      <c r="EL863" s="16"/>
      <c r="EM863" s="16"/>
      <c r="EN863" s="16"/>
      <c r="EO863" s="16"/>
      <c r="EP863" s="16"/>
      <c r="EQ863" s="16"/>
      <c r="ER863" s="16"/>
      <c r="ES863" s="16"/>
      <c r="ET863" s="16"/>
      <c r="EU863" s="16"/>
      <c r="EV863" s="16"/>
      <c r="EW863" s="16"/>
      <c r="EX863" s="16"/>
      <c r="EY863" s="16"/>
      <c r="EZ863" s="16"/>
      <c r="FA863" s="16"/>
    </row>
    <row r="864" spans="1:157" ht="15.75">
      <c r="A864" s="86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  <c r="BS864" s="16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  <c r="CP864" s="16"/>
      <c r="CQ864" s="16"/>
      <c r="CR864" s="16"/>
      <c r="CS864" s="16"/>
      <c r="CT864" s="16"/>
      <c r="CU864" s="16"/>
      <c r="CV864" s="16"/>
      <c r="CW864" s="16"/>
      <c r="CX864" s="16"/>
      <c r="CY864" s="16"/>
      <c r="CZ864" s="16"/>
      <c r="DA864" s="16"/>
      <c r="DB864" s="16"/>
      <c r="DC864" s="16"/>
      <c r="DD864" s="16"/>
      <c r="DE864" s="16"/>
      <c r="DF864" s="16"/>
      <c r="DG864" s="16"/>
      <c r="DH864" s="16"/>
      <c r="DI864" s="16"/>
      <c r="DJ864" s="16"/>
      <c r="DK864" s="16"/>
      <c r="DL864" s="16"/>
      <c r="DM864" s="16"/>
      <c r="DN864" s="16"/>
      <c r="DO864" s="16"/>
      <c r="DP864" s="16"/>
      <c r="DQ864" s="16"/>
      <c r="DR864" s="16"/>
      <c r="DS864" s="16"/>
      <c r="DT864" s="16"/>
      <c r="DU864" s="16"/>
      <c r="DV864" s="16"/>
      <c r="DW864" s="16"/>
      <c r="DX864" s="16"/>
      <c r="DY864" s="16"/>
      <c r="DZ864" s="16"/>
      <c r="EA864" s="16"/>
      <c r="EB864" s="16"/>
      <c r="EC864" s="16"/>
      <c r="ED864" s="16"/>
      <c r="EE864" s="16"/>
      <c r="EF864" s="16"/>
      <c r="EG864" s="16"/>
      <c r="EH864" s="16"/>
      <c r="EI864" s="16"/>
      <c r="EJ864" s="16"/>
      <c r="EK864" s="16"/>
      <c r="EL864" s="16"/>
      <c r="EM864" s="16"/>
      <c r="EN864" s="16"/>
      <c r="EO864" s="16"/>
      <c r="EP864" s="16"/>
      <c r="EQ864" s="16"/>
      <c r="ER864" s="16"/>
      <c r="ES864" s="16"/>
      <c r="ET864" s="16"/>
      <c r="EU864" s="16"/>
      <c r="EV864" s="16"/>
      <c r="EW864" s="16"/>
      <c r="EX864" s="16"/>
      <c r="EY864" s="16"/>
      <c r="EZ864" s="16"/>
      <c r="FA864" s="16"/>
    </row>
    <row r="865" spans="1:157" ht="15.75">
      <c r="A865" s="86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  <c r="DC865" s="16"/>
      <c r="DD865" s="16"/>
      <c r="DE865" s="16"/>
      <c r="DF865" s="16"/>
      <c r="DG865" s="16"/>
      <c r="DH865" s="16"/>
      <c r="DI865" s="16"/>
      <c r="DJ865" s="16"/>
      <c r="DK865" s="16"/>
      <c r="DL865" s="16"/>
      <c r="DM865" s="16"/>
      <c r="DN865" s="16"/>
      <c r="DO865" s="16"/>
      <c r="DP865" s="16"/>
      <c r="DQ865" s="16"/>
      <c r="DR865" s="16"/>
      <c r="DS865" s="16"/>
      <c r="DT865" s="16"/>
      <c r="DU865" s="16"/>
      <c r="DV865" s="16"/>
      <c r="DW865" s="16"/>
      <c r="DX865" s="16"/>
      <c r="DY865" s="16"/>
      <c r="DZ865" s="16"/>
      <c r="EA865" s="16"/>
      <c r="EB865" s="16"/>
      <c r="EC865" s="16"/>
      <c r="ED865" s="16"/>
      <c r="EE865" s="16"/>
      <c r="EF865" s="16"/>
      <c r="EG865" s="16"/>
      <c r="EH865" s="16"/>
      <c r="EI865" s="16"/>
      <c r="EJ865" s="16"/>
      <c r="EK865" s="16"/>
      <c r="EL865" s="16"/>
      <c r="EM865" s="16"/>
      <c r="EN865" s="16"/>
      <c r="EO865" s="16"/>
      <c r="EP865" s="16"/>
      <c r="EQ865" s="16"/>
      <c r="ER865" s="16"/>
      <c r="ES865" s="16"/>
      <c r="ET865" s="16"/>
      <c r="EU865" s="16"/>
      <c r="EV865" s="16"/>
      <c r="EW865" s="16"/>
      <c r="EX865" s="16"/>
      <c r="EY865" s="16"/>
      <c r="EZ865" s="16"/>
      <c r="FA865" s="16"/>
    </row>
    <row r="866" spans="1:157" ht="15.75">
      <c r="A866" s="86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  <c r="BS866" s="16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  <c r="CP866" s="16"/>
      <c r="CQ866" s="16"/>
      <c r="CR866" s="16"/>
      <c r="CS866" s="16"/>
      <c r="CT866" s="16"/>
      <c r="CU866" s="16"/>
      <c r="CV866" s="16"/>
      <c r="CW866" s="16"/>
      <c r="CX866" s="16"/>
      <c r="CY866" s="16"/>
      <c r="CZ866" s="16"/>
      <c r="DA866" s="16"/>
      <c r="DB866" s="16"/>
      <c r="DC866" s="16"/>
      <c r="DD866" s="16"/>
      <c r="DE866" s="16"/>
      <c r="DF866" s="16"/>
      <c r="DG866" s="16"/>
      <c r="DH866" s="16"/>
      <c r="DI866" s="16"/>
      <c r="DJ866" s="16"/>
      <c r="DK866" s="16"/>
      <c r="DL866" s="16"/>
      <c r="DM866" s="16"/>
      <c r="DN866" s="16"/>
      <c r="DO866" s="16"/>
      <c r="DP866" s="16"/>
      <c r="DQ866" s="16"/>
      <c r="DR866" s="16"/>
      <c r="DS866" s="16"/>
      <c r="DT866" s="16"/>
      <c r="DU866" s="16"/>
      <c r="DV866" s="16"/>
      <c r="DW866" s="16"/>
      <c r="DX866" s="16"/>
      <c r="DY866" s="16"/>
      <c r="DZ866" s="16"/>
      <c r="EA866" s="16"/>
      <c r="EB866" s="16"/>
      <c r="EC866" s="16"/>
      <c r="ED866" s="16"/>
      <c r="EE866" s="16"/>
      <c r="EF866" s="16"/>
      <c r="EG866" s="16"/>
      <c r="EH866" s="16"/>
      <c r="EI866" s="16"/>
      <c r="EJ866" s="16"/>
      <c r="EK866" s="16"/>
      <c r="EL866" s="16"/>
      <c r="EM866" s="16"/>
      <c r="EN866" s="16"/>
      <c r="EO866" s="16"/>
      <c r="EP866" s="16"/>
      <c r="EQ866" s="16"/>
      <c r="ER866" s="16"/>
      <c r="ES866" s="16"/>
      <c r="ET866" s="16"/>
      <c r="EU866" s="16"/>
      <c r="EV866" s="16"/>
      <c r="EW866" s="16"/>
      <c r="EX866" s="16"/>
      <c r="EY866" s="16"/>
      <c r="EZ866" s="16"/>
      <c r="FA866" s="16"/>
    </row>
    <row r="867" spans="1:24" ht="15.75">
      <c r="A867" s="116"/>
      <c r="B867" s="113"/>
      <c r="C867" s="113"/>
      <c r="D867" s="113"/>
      <c r="E867" s="113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</row>
    <row r="868" spans="1:24" ht="15.75">
      <c r="A868" s="116"/>
      <c r="B868" s="113"/>
      <c r="C868" s="113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</row>
    <row r="869" spans="1:24" ht="15.75">
      <c r="A869" s="116"/>
      <c r="B869" s="113"/>
      <c r="C869" s="113"/>
      <c r="D869" s="113"/>
      <c r="E869" s="113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</row>
    <row r="870" spans="1:24" ht="15.75">
      <c r="A870" s="116"/>
      <c r="B870" s="113"/>
      <c r="C870" s="113"/>
      <c r="D870" s="113"/>
      <c r="E870" s="113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</row>
    <row r="871" spans="1:24" ht="15.75">
      <c r="A871" s="116"/>
      <c r="B871" s="113"/>
      <c r="C871" s="113"/>
      <c r="D871" s="113"/>
      <c r="E871" s="113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</row>
    <row r="872" spans="1:24" ht="15.75">
      <c r="A872" s="116"/>
      <c r="B872" s="113"/>
      <c r="C872" s="113"/>
      <c r="D872" s="113"/>
      <c r="E872" s="113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</row>
    <row r="873" spans="1:24" ht="15.75">
      <c r="A873" s="116"/>
      <c r="B873" s="113"/>
      <c r="C873" s="113"/>
      <c r="D873" s="113"/>
      <c r="E873" s="113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</row>
    <row r="874" spans="1:24" ht="15.75">
      <c r="A874" s="116"/>
      <c r="B874" s="113"/>
      <c r="C874" s="113"/>
      <c r="D874" s="113"/>
      <c r="E874" s="113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</row>
    <row r="875" spans="1:24" ht="15.75">
      <c r="A875" s="116"/>
      <c r="B875" s="113"/>
      <c r="C875" s="113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</row>
    <row r="876" spans="1:24" ht="15.75">
      <c r="A876" s="116"/>
      <c r="B876" s="113"/>
      <c r="C876" s="113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</row>
    <row r="877" spans="1:24" ht="15.75">
      <c r="A877" s="116"/>
      <c r="B877" s="113"/>
      <c r="C877" s="113"/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</row>
    <row r="878" spans="1:24" ht="15.75">
      <c r="A878" s="116"/>
      <c r="B878" s="113"/>
      <c r="C878" s="113"/>
      <c r="D878" s="113"/>
      <c r="E878" s="113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</row>
    <row r="879" spans="1:24" ht="15.75">
      <c r="A879" s="116"/>
      <c r="B879" s="113"/>
      <c r="C879" s="113"/>
      <c r="D879" s="113"/>
      <c r="E879" s="113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</row>
    <row r="880" spans="1:24" ht="15.75">
      <c r="A880" s="116"/>
      <c r="B880" s="113"/>
      <c r="C880" s="113"/>
      <c r="D880" s="113"/>
      <c r="E880" s="113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</row>
    <row r="881" spans="1:24" ht="15.75">
      <c r="A881" s="116"/>
      <c r="B881" s="113"/>
      <c r="C881" s="113"/>
      <c r="D881" s="113"/>
      <c r="E881" s="113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</row>
    <row r="882" spans="1:24" ht="15.75">
      <c r="A882" s="116"/>
      <c r="B882" s="113"/>
      <c r="C882" s="113"/>
      <c r="D882" s="113"/>
      <c r="E882" s="113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</row>
    <row r="883" spans="1:24" ht="15.75">
      <c r="A883" s="116"/>
      <c r="B883" s="113"/>
      <c r="C883" s="113"/>
      <c r="D883" s="113"/>
      <c r="E883" s="113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</row>
    <row r="884" spans="1:24" ht="15.75">
      <c r="A884" s="116"/>
      <c r="B884" s="113"/>
      <c r="C884" s="113"/>
      <c r="D884" s="113"/>
      <c r="E884" s="113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</row>
    <row r="885" spans="1:24" ht="15.75">
      <c r="A885" s="116"/>
      <c r="B885" s="113"/>
      <c r="C885" s="113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</row>
    <row r="886" spans="1:24" ht="15.75">
      <c r="A886" s="116"/>
      <c r="B886" s="113"/>
      <c r="C886" s="113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</row>
    <row r="887" spans="1:24" ht="15.75">
      <c r="A887" s="116"/>
      <c r="B887" s="113"/>
      <c r="C887" s="113"/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</row>
    <row r="888" spans="1:24" ht="15.75">
      <c r="A888" s="116"/>
      <c r="B888" s="113"/>
      <c r="C888" s="113"/>
      <c r="D888" s="113"/>
      <c r="E888" s="113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</row>
    <row r="889" spans="1:24" ht="15.75">
      <c r="A889" s="116"/>
      <c r="B889" s="113"/>
      <c r="C889" s="113"/>
      <c r="D889" s="113"/>
      <c r="E889" s="113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</row>
    <row r="890" spans="1:24" ht="15.75">
      <c r="A890" s="116"/>
      <c r="B890" s="113"/>
      <c r="C890" s="113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</row>
    <row r="891" spans="1:24" ht="15.75">
      <c r="A891" s="116"/>
      <c r="B891" s="113"/>
      <c r="C891" s="113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</row>
    <row r="892" spans="1:24" ht="15.75">
      <c r="A892" s="116"/>
      <c r="B892" s="113"/>
      <c r="C892" s="113"/>
      <c r="D892" s="113"/>
      <c r="E892" s="113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</row>
    <row r="893" spans="1:24" ht="15.75">
      <c r="A893" s="116"/>
      <c r="B893" s="113"/>
      <c r="C893" s="113"/>
      <c r="D893" s="113"/>
      <c r="E893" s="113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</row>
    <row r="894" spans="1:24" ht="15.75">
      <c r="A894" s="116"/>
      <c r="B894" s="113"/>
      <c r="C894" s="113"/>
      <c r="D894" s="113"/>
      <c r="E894" s="113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</row>
    <row r="895" spans="1:24" ht="15.75">
      <c r="A895" s="116"/>
      <c r="B895" s="113"/>
      <c r="C895" s="113"/>
      <c r="D895" s="113"/>
      <c r="E895" s="113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</row>
    <row r="896" spans="1:24" ht="15.75">
      <c r="A896" s="116"/>
      <c r="B896" s="113"/>
      <c r="C896" s="113"/>
      <c r="D896" s="113"/>
      <c r="E896" s="113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</row>
    <row r="897" spans="1:24" ht="15.75">
      <c r="A897" s="116"/>
      <c r="B897" s="113"/>
      <c r="C897" s="113"/>
      <c r="D897" s="113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</row>
    <row r="898" spans="1:24" ht="15.75">
      <c r="A898" s="116"/>
      <c r="B898" s="113"/>
      <c r="C898" s="113"/>
      <c r="D898" s="113"/>
      <c r="E898" s="113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</row>
    <row r="899" spans="1:24" ht="15.75">
      <c r="A899" s="116"/>
      <c r="B899" s="113"/>
      <c r="C899" s="113"/>
      <c r="D899" s="113"/>
      <c r="E899" s="113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</row>
    <row r="900" spans="1:24" ht="15.75">
      <c r="A900" s="116"/>
      <c r="B900" s="113"/>
      <c r="C900" s="113"/>
      <c r="D900" s="113"/>
      <c r="E900" s="113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</row>
    <row r="901" spans="1:24" ht="15.75">
      <c r="A901" s="116"/>
      <c r="B901" s="113"/>
      <c r="C901" s="113"/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</row>
    <row r="902" spans="1:24" ht="15.75">
      <c r="A902" s="116"/>
      <c r="B902" s="113"/>
      <c r="C902" s="113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</row>
    <row r="903" spans="1:24" ht="15.75">
      <c r="A903" s="116"/>
      <c r="B903" s="113"/>
      <c r="C903" s="113"/>
      <c r="D903" s="113"/>
      <c r="E903" s="113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</row>
    <row r="904" spans="1:24" ht="15.75">
      <c r="A904" s="116"/>
      <c r="B904" s="113"/>
      <c r="C904" s="113"/>
      <c r="D904" s="113"/>
      <c r="E904" s="113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</row>
    <row r="905" spans="1:24" ht="15.75">
      <c r="A905" s="116"/>
      <c r="B905" s="113"/>
      <c r="C905" s="113"/>
      <c r="D905" s="113"/>
      <c r="E905" s="113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</row>
    <row r="906" spans="1:24" ht="15.75">
      <c r="A906" s="116"/>
      <c r="B906" s="113"/>
      <c r="C906" s="113"/>
      <c r="D906" s="113"/>
      <c r="E906" s="113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</row>
    <row r="907" spans="1:24" ht="15.75">
      <c r="A907" s="116"/>
      <c r="B907" s="113"/>
      <c r="C907" s="113"/>
      <c r="D907" s="113"/>
      <c r="E907" s="113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</row>
    <row r="908" spans="1:24" ht="15.75">
      <c r="A908" s="116"/>
      <c r="B908" s="113"/>
      <c r="C908" s="113"/>
      <c r="D908" s="113"/>
      <c r="E908" s="113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</row>
    <row r="909" spans="1:24" ht="15.75">
      <c r="A909" s="116"/>
      <c r="B909" s="113"/>
      <c r="C909" s="113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</row>
    <row r="910" spans="1:24" ht="15.75">
      <c r="A910" s="116"/>
      <c r="B910" s="113"/>
      <c r="C910" s="113"/>
      <c r="D910" s="113"/>
      <c r="E910" s="113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</row>
    <row r="911" spans="1:24" ht="15.75">
      <c r="A911" s="116"/>
      <c r="B911" s="113"/>
      <c r="C911" s="113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</row>
    <row r="912" spans="1:24" ht="15.75">
      <c r="A912" s="116"/>
      <c r="B912" s="113"/>
      <c r="C912" s="113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</row>
    <row r="913" spans="1:24" ht="15.75">
      <c r="A913" s="116"/>
      <c r="B913" s="113"/>
      <c r="C913" s="113"/>
      <c r="D913" s="113"/>
      <c r="E913" s="113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</row>
    <row r="914" spans="1:24" ht="15.75">
      <c r="A914" s="116"/>
      <c r="B914" s="113"/>
      <c r="C914" s="113"/>
      <c r="D914" s="113"/>
      <c r="E914" s="113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</row>
    <row r="915" spans="1:24" ht="15.75">
      <c r="A915" s="116"/>
      <c r="B915" s="113"/>
      <c r="C915" s="113"/>
      <c r="D915" s="113"/>
      <c r="E915" s="113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</row>
    <row r="916" spans="1:24" ht="15.75">
      <c r="A916" s="116"/>
      <c r="B916" s="113"/>
      <c r="C916" s="113"/>
      <c r="D916" s="113"/>
      <c r="E916" s="113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</row>
    <row r="917" spans="1:24" ht="15.75">
      <c r="A917" s="116"/>
      <c r="B917" s="113"/>
      <c r="C917" s="113"/>
      <c r="D917" s="113"/>
      <c r="E917" s="113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</row>
    <row r="918" spans="1:24" ht="15.75">
      <c r="A918" s="116"/>
      <c r="B918" s="113"/>
      <c r="C918" s="113"/>
      <c r="D918" s="113"/>
      <c r="E918" s="113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</row>
    <row r="919" spans="1:24" ht="15.75">
      <c r="A919" s="116"/>
      <c r="B919" s="113"/>
      <c r="C919" s="113"/>
      <c r="D919" s="113"/>
      <c r="E919" s="113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</row>
    <row r="920" spans="1:24" ht="15.75">
      <c r="A920" s="116"/>
      <c r="B920" s="113"/>
      <c r="C920" s="113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</row>
    <row r="921" spans="1:24" ht="15.75">
      <c r="A921" s="116"/>
      <c r="B921" s="113"/>
      <c r="C921" s="113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</row>
    <row r="922" spans="1:24" ht="15.75">
      <c r="A922" s="116"/>
      <c r="B922" s="113"/>
      <c r="C922" s="113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</row>
    <row r="923" spans="1:24" ht="15.75">
      <c r="A923" s="116"/>
      <c r="B923" s="113"/>
      <c r="C923" s="113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</row>
    <row r="924" spans="1:24" ht="15.75">
      <c r="A924" s="116"/>
      <c r="B924" s="113"/>
      <c r="C924" s="113"/>
      <c r="D924" s="113"/>
      <c r="E924" s="113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</row>
    <row r="925" spans="1:24" ht="15.75">
      <c r="A925" s="116"/>
      <c r="B925" s="113"/>
      <c r="C925" s="113"/>
      <c r="D925" s="113"/>
      <c r="E925" s="113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</row>
    <row r="926" spans="1:24" ht="15.75">
      <c r="A926" s="116"/>
      <c r="B926" s="113"/>
      <c r="C926" s="113"/>
      <c r="D926" s="113"/>
      <c r="E926" s="113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</row>
    <row r="927" spans="1:24" ht="15.75">
      <c r="A927" s="116"/>
      <c r="B927" s="113"/>
      <c r="C927" s="113"/>
      <c r="D927" s="113"/>
      <c r="E927" s="113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</row>
    <row r="928" spans="1:24" ht="15.75">
      <c r="A928" s="116"/>
      <c r="B928" s="113"/>
      <c r="C928" s="113"/>
      <c r="D928" s="113"/>
      <c r="E928" s="113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</row>
    <row r="929" spans="1:24" ht="15.75">
      <c r="A929" s="116"/>
      <c r="B929" s="113"/>
      <c r="C929" s="113"/>
      <c r="D929" s="113"/>
      <c r="E929" s="113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</row>
    <row r="930" spans="1:24" ht="15.75">
      <c r="A930" s="116"/>
      <c r="B930" s="113"/>
      <c r="C930" s="113"/>
      <c r="D930" s="113"/>
      <c r="E930" s="113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</row>
    <row r="931" spans="1:24" ht="15.75">
      <c r="A931" s="116"/>
      <c r="B931" s="113"/>
      <c r="C931" s="113"/>
      <c r="D931" s="113"/>
      <c r="E931" s="113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</row>
    <row r="932" spans="1:24" ht="15.75">
      <c r="A932" s="116"/>
      <c r="B932" s="113"/>
      <c r="C932" s="113"/>
      <c r="D932" s="113"/>
      <c r="E932" s="113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</row>
    <row r="933" spans="1:24" ht="15.75">
      <c r="A933" s="116"/>
      <c r="B933" s="113"/>
      <c r="C933" s="113"/>
      <c r="D933" s="113"/>
      <c r="E933" s="113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</row>
    <row r="934" spans="1:24" ht="15.75">
      <c r="A934" s="116"/>
      <c r="B934" s="113"/>
      <c r="C934" s="113"/>
      <c r="D934" s="113"/>
      <c r="E934" s="113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</row>
    <row r="935" spans="1:24" ht="15.75">
      <c r="A935" s="116"/>
      <c r="B935" s="113"/>
      <c r="C935" s="113"/>
      <c r="D935" s="113"/>
      <c r="E935" s="113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</row>
    <row r="936" spans="1:24" ht="15.75">
      <c r="A936" s="116"/>
      <c r="B936" s="113"/>
      <c r="C936" s="113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</row>
    <row r="937" spans="1:24" ht="15.75">
      <c r="A937" s="116"/>
      <c r="B937" s="113"/>
      <c r="C937" s="113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</row>
    <row r="938" spans="1:24" ht="15.75">
      <c r="A938" s="116"/>
      <c r="B938" s="113"/>
      <c r="C938" s="113"/>
      <c r="D938" s="113"/>
      <c r="E938" s="113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</row>
    <row r="939" spans="1:24" ht="15.75">
      <c r="A939" s="116"/>
      <c r="B939" s="113"/>
      <c r="C939" s="113"/>
      <c r="D939" s="113"/>
      <c r="E939" s="113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</row>
    <row r="940" spans="1:24" ht="15.75">
      <c r="A940" s="116"/>
      <c r="B940" s="113"/>
      <c r="C940" s="113"/>
      <c r="D940" s="113"/>
      <c r="E940" s="113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</row>
    <row r="941" spans="1:24" ht="15.75">
      <c r="A941" s="116"/>
      <c r="B941" s="113"/>
      <c r="C941" s="113"/>
      <c r="D941" s="113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</row>
    <row r="942" spans="1:24" ht="15.75">
      <c r="A942" s="116"/>
      <c r="B942" s="113"/>
      <c r="C942" s="113"/>
      <c r="D942" s="113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</row>
    <row r="943" spans="1:24" ht="15.75">
      <c r="A943" s="116"/>
      <c r="B943" s="113"/>
      <c r="C943" s="113"/>
      <c r="D943" s="113"/>
      <c r="E943" s="113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</row>
    <row r="944" spans="1:24" ht="15.75">
      <c r="A944" s="116"/>
      <c r="B944" s="113"/>
      <c r="C944" s="113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</row>
    <row r="945" spans="1:24" ht="15.75">
      <c r="A945" s="116"/>
      <c r="B945" s="113"/>
      <c r="C945" s="113"/>
      <c r="D945" s="113"/>
      <c r="E945" s="113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</row>
    <row r="946" spans="1:24" ht="15.75">
      <c r="A946" s="116"/>
      <c r="B946" s="113"/>
      <c r="C946" s="113"/>
      <c r="D946" s="113"/>
      <c r="E946" s="113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</row>
    <row r="947" spans="1:24" ht="15.75">
      <c r="A947" s="116"/>
      <c r="B947" s="113"/>
      <c r="C947" s="113"/>
      <c r="D947" s="113"/>
      <c r="E947" s="113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</row>
    <row r="948" spans="1:24" ht="15.75">
      <c r="A948" s="116"/>
      <c r="B948" s="113"/>
      <c r="C948" s="113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</row>
    <row r="949" spans="1:24" ht="15.75">
      <c r="A949" s="116"/>
      <c r="B949" s="113"/>
      <c r="C949" s="113"/>
      <c r="D949" s="113"/>
      <c r="E949" s="113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</row>
    <row r="950" spans="1:24" ht="15.75">
      <c r="A950" s="116"/>
      <c r="B950" s="113"/>
      <c r="C950" s="113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</row>
    <row r="951" spans="1:24" ht="15.75">
      <c r="A951" s="116"/>
      <c r="B951" s="113"/>
      <c r="C951" s="113"/>
      <c r="D951" s="113"/>
      <c r="E951" s="113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</row>
    <row r="952" spans="1:24" ht="15.75">
      <c r="A952" s="116"/>
      <c r="B952" s="113"/>
      <c r="C952" s="113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</row>
    <row r="953" spans="1:24" ht="15.75">
      <c r="A953" s="116"/>
      <c r="B953" s="113"/>
      <c r="C953" s="113"/>
      <c r="D953" s="113"/>
      <c r="E953" s="113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</row>
    <row r="954" spans="1:24" ht="15.75">
      <c r="A954" s="116"/>
      <c r="B954" s="113"/>
      <c r="C954" s="113"/>
      <c r="D954" s="113"/>
      <c r="E954" s="113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</row>
    <row r="955" spans="1:24" ht="15.75">
      <c r="A955" s="116"/>
      <c r="B955" s="113"/>
      <c r="C955" s="113"/>
      <c r="D955" s="113"/>
      <c r="E955" s="113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</row>
    <row r="956" spans="1:24" ht="15.75">
      <c r="A956" s="116"/>
      <c r="B956" s="113"/>
      <c r="C956" s="113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</row>
    <row r="957" spans="1:24" ht="15.75">
      <c r="A957" s="116"/>
      <c r="B957" s="113"/>
      <c r="C957" s="113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</row>
    <row r="958" spans="1:24" ht="15.75">
      <c r="A958" s="116"/>
      <c r="B958" s="113"/>
      <c r="C958" s="113"/>
      <c r="D958" s="113"/>
      <c r="E958" s="113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</row>
    <row r="959" spans="1:24" ht="15.75">
      <c r="A959" s="116"/>
      <c r="B959" s="113"/>
      <c r="C959" s="113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</row>
    <row r="960" spans="1:24" ht="15.75">
      <c r="A960" s="116"/>
      <c r="B960" s="113"/>
      <c r="C960" s="113"/>
      <c r="D960" s="113"/>
      <c r="E960" s="113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</row>
    <row r="961" spans="1:24" ht="15.75">
      <c r="A961" s="116"/>
      <c r="B961" s="113"/>
      <c r="C961" s="113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</row>
    <row r="962" spans="1:24" ht="15.75">
      <c r="A962" s="116"/>
      <c r="B962" s="113"/>
      <c r="C962" s="113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</row>
    <row r="963" spans="1:24" ht="15.75">
      <c r="A963" s="116"/>
      <c r="B963" s="113"/>
      <c r="C963" s="113"/>
      <c r="D963" s="113"/>
      <c r="E963" s="113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</row>
    <row r="964" spans="1:24" ht="15.75">
      <c r="A964" s="116"/>
      <c r="B964" s="113"/>
      <c r="C964" s="113"/>
      <c r="D964" s="113"/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</row>
    <row r="965" spans="1:24" ht="15.75">
      <c r="A965" s="116"/>
      <c r="B965" s="113"/>
      <c r="C965" s="113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</row>
    <row r="966" spans="1:24" ht="15.75">
      <c r="A966" s="116"/>
      <c r="B966" s="113"/>
      <c r="C966" s="113"/>
      <c r="D966" s="113"/>
      <c r="E966" s="113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</row>
    <row r="967" spans="1:24" ht="15.75">
      <c r="A967" s="116"/>
      <c r="B967" s="113"/>
      <c r="C967" s="113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</row>
    <row r="968" spans="1:24" ht="15.75">
      <c r="A968" s="116"/>
      <c r="B968" s="113"/>
      <c r="C968" s="113"/>
      <c r="D968" s="113"/>
      <c r="E968" s="113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</row>
    <row r="969" spans="1:24" ht="15.75">
      <c r="A969" s="116"/>
      <c r="B969" s="113"/>
      <c r="C969" s="113"/>
      <c r="D969" s="113"/>
      <c r="E969" s="113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</row>
    <row r="970" spans="1:24" ht="15.75">
      <c r="A970" s="116"/>
      <c r="B970" s="113"/>
      <c r="C970" s="113"/>
      <c r="D970" s="113"/>
      <c r="E970" s="113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</row>
    <row r="971" spans="1:24" ht="15.75">
      <c r="A971" s="116"/>
      <c r="B971" s="113"/>
      <c r="C971" s="113"/>
      <c r="D971" s="113"/>
      <c r="E971" s="113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</row>
    <row r="972" spans="1:24" ht="15.75">
      <c r="A972" s="116"/>
      <c r="B972" s="113"/>
      <c r="C972" s="113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</row>
    <row r="973" spans="1:24" ht="15.75">
      <c r="A973" s="116"/>
      <c r="B973" s="113"/>
      <c r="C973" s="113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</row>
    <row r="974" spans="1:24" ht="15.75">
      <c r="A974" s="116"/>
      <c r="B974" s="113"/>
      <c r="C974" s="113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</row>
    <row r="975" spans="1:24" ht="15.75">
      <c r="A975" s="116"/>
      <c r="B975" s="113"/>
      <c r="C975" s="113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</row>
    <row r="976" spans="1:24" ht="15.75">
      <c r="A976" s="116"/>
      <c r="B976" s="113"/>
      <c r="C976" s="113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</row>
    <row r="977" spans="1:24" ht="15.75">
      <c r="A977" s="116"/>
      <c r="B977" s="113"/>
      <c r="C977" s="113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</row>
    <row r="978" spans="1:24" ht="15.75">
      <c r="A978" s="116"/>
      <c r="B978" s="113"/>
      <c r="C978" s="113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</row>
    <row r="979" spans="1:24" ht="15.75">
      <c r="A979" s="116"/>
      <c r="B979" s="113"/>
      <c r="C979" s="113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</row>
    <row r="980" spans="1:24" ht="15.75">
      <c r="A980" s="116"/>
      <c r="B980" s="113"/>
      <c r="C980" s="113"/>
      <c r="D980" s="113"/>
      <c r="E980" s="113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</row>
    <row r="981" spans="1:24" ht="15.75">
      <c r="A981" s="116"/>
      <c r="B981" s="113"/>
      <c r="C981" s="113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</row>
    <row r="982" spans="1:24" ht="15.75">
      <c r="A982" s="116"/>
      <c r="B982" s="113"/>
      <c r="C982" s="113"/>
      <c r="D982" s="113"/>
      <c r="E982" s="113"/>
      <c r="F982" s="113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</row>
    <row r="983" spans="1:24" ht="15.75">
      <c r="A983" s="116"/>
      <c r="B983" s="113"/>
      <c r="C983" s="113"/>
      <c r="D983" s="113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</row>
    <row r="984" spans="1:24" ht="15.75">
      <c r="A984" s="116"/>
      <c r="B984" s="113"/>
      <c r="C984" s="113"/>
      <c r="D984" s="113"/>
      <c r="E984" s="113"/>
      <c r="F984" s="113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</row>
    <row r="985" spans="1:24" ht="15.75">
      <c r="A985" s="116"/>
      <c r="B985" s="113"/>
      <c r="C985" s="113"/>
      <c r="D985" s="113"/>
      <c r="E985" s="113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</row>
    <row r="986" spans="1:24" ht="15.75">
      <c r="A986" s="116"/>
      <c r="B986" s="113"/>
      <c r="C986" s="113"/>
      <c r="D986" s="113"/>
      <c r="E986" s="113"/>
      <c r="F986" s="113"/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</row>
    <row r="987" spans="1:24" ht="15.75">
      <c r="A987" s="116"/>
      <c r="B987" s="113"/>
      <c r="C987" s="113"/>
      <c r="D987" s="113"/>
      <c r="E987" s="113"/>
      <c r="F987" s="113"/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</row>
    <row r="988" spans="1:24" ht="15.75">
      <c r="A988" s="116"/>
      <c r="B988" s="113"/>
      <c r="C988" s="113"/>
      <c r="D988" s="113"/>
      <c r="E988" s="113"/>
      <c r="F988" s="113"/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</row>
    <row r="989" spans="1:24" ht="15.75">
      <c r="A989" s="116"/>
      <c r="B989" s="113"/>
      <c r="C989" s="113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</row>
    <row r="990" spans="1:24" ht="15.75">
      <c r="A990" s="116"/>
      <c r="B990" s="113"/>
      <c r="C990" s="113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</row>
    <row r="991" spans="1:24" ht="15.75">
      <c r="A991" s="116"/>
      <c r="B991" s="113"/>
      <c r="C991" s="113"/>
      <c r="D991" s="113"/>
      <c r="E991" s="113"/>
      <c r="F991" s="113"/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</row>
    <row r="992" spans="1:24" ht="15.75">
      <c r="A992" s="116"/>
      <c r="B992" s="113"/>
      <c r="C992" s="113"/>
      <c r="D992" s="113"/>
      <c r="E992" s="113"/>
      <c r="F992" s="113"/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</row>
    <row r="993" spans="1:24" ht="15.75">
      <c r="A993" s="116"/>
      <c r="B993" s="113"/>
      <c r="C993" s="113"/>
      <c r="D993" s="113"/>
      <c r="E993" s="113"/>
      <c r="F993" s="113"/>
      <c r="G993" s="113"/>
      <c r="H993" s="113"/>
      <c r="I993" s="113"/>
      <c r="J993" s="113"/>
      <c r="K993" s="113"/>
      <c r="L993" s="113"/>
      <c r="M993" s="113"/>
      <c r="N993" s="113"/>
      <c r="O993" s="113"/>
      <c r="P993" s="113"/>
      <c r="Q993" s="113"/>
      <c r="R993" s="113"/>
      <c r="S993" s="113"/>
      <c r="T993" s="113"/>
      <c r="U993" s="113"/>
      <c r="V993" s="113"/>
      <c r="W993" s="113"/>
      <c r="X993" s="113"/>
    </row>
    <row r="994" spans="1:24" ht="15.75">
      <c r="A994" s="116"/>
      <c r="B994" s="113"/>
      <c r="C994" s="113"/>
      <c r="D994" s="113"/>
      <c r="E994" s="113"/>
      <c r="F994" s="113"/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</row>
    <row r="995" spans="1:24" ht="15.75">
      <c r="A995" s="116"/>
      <c r="B995" s="113"/>
      <c r="C995" s="113"/>
      <c r="D995" s="113"/>
      <c r="E995" s="113"/>
      <c r="F995" s="113"/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</row>
    <row r="996" spans="1:24" ht="15.75">
      <c r="A996" s="116"/>
      <c r="B996" s="113"/>
      <c r="C996" s="113"/>
      <c r="D996" s="113"/>
      <c r="E996" s="113"/>
      <c r="F996" s="113"/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</row>
    <row r="997" spans="1:24" ht="15.75">
      <c r="A997" s="116"/>
      <c r="B997" s="113"/>
      <c r="C997" s="113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</row>
    <row r="998" spans="1:24" ht="15.75">
      <c r="A998" s="116"/>
      <c r="B998" s="113"/>
      <c r="C998" s="113"/>
      <c r="D998" s="113"/>
      <c r="E998" s="113"/>
      <c r="F998" s="113"/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</row>
    <row r="999" spans="1:24" ht="15.75">
      <c r="A999" s="116"/>
      <c r="B999" s="113"/>
      <c r="C999" s="113"/>
      <c r="D999" s="113"/>
      <c r="E999" s="113"/>
      <c r="F999" s="113"/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</row>
    <row r="1000" spans="1:24" ht="15.75">
      <c r="A1000" s="116"/>
      <c r="B1000" s="113"/>
      <c r="C1000" s="113"/>
      <c r="D1000" s="113"/>
      <c r="E1000" s="113"/>
      <c r="F1000" s="113"/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</row>
    <row r="1001" spans="1:24" ht="15.75">
      <c r="A1001" s="116"/>
      <c r="B1001" s="113"/>
      <c r="C1001" s="113"/>
      <c r="D1001" s="113"/>
      <c r="E1001" s="113"/>
      <c r="F1001" s="113"/>
      <c r="G1001" s="113"/>
      <c r="H1001" s="113"/>
      <c r="I1001" s="113"/>
      <c r="J1001" s="113"/>
      <c r="K1001" s="113"/>
      <c r="L1001" s="113"/>
      <c r="M1001" s="113"/>
      <c r="N1001" s="113"/>
      <c r="O1001" s="113"/>
      <c r="P1001" s="113"/>
      <c r="Q1001" s="113"/>
      <c r="R1001" s="113"/>
      <c r="S1001" s="113"/>
      <c r="T1001" s="113"/>
      <c r="U1001" s="113"/>
      <c r="V1001" s="113"/>
      <c r="W1001" s="113"/>
      <c r="X1001" s="113"/>
    </row>
    <row r="1002" spans="1:24" ht="15.75">
      <c r="A1002" s="116"/>
      <c r="B1002" s="113"/>
      <c r="C1002" s="113"/>
      <c r="D1002" s="113"/>
      <c r="E1002" s="113"/>
      <c r="F1002" s="113"/>
      <c r="G1002" s="113"/>
      <c r="H1002" s="113"/>
      <c r="I1002" s="113"/>
      <c r="J1002" s="113"/>
      <c r="K1002" s="113"/>
      <c r="L1002" s="113"/>
      <c r="M1002" s="113"/>
      <c r="N1002" s="113"/>
      <c r="O1002" s="113"/>
      <c r="P1002" s="113"/>
      <c r="Q1002" s="113"/>
      <c r="R1002" s="113"/>
      <c r="S1002" s="113"/>
      <c r="T1002" s="113"/>
      <c r="U1002" s="113"/>
      <c r="V1002" s="113"/>
      <c r="W1002" s="113"/>
      <c r="X1002" s="113"/>
    </row>
    <row r="1003" spans="1:24" ht="15.75">
      <c r="A1003" s="116"/>
      <c r="B1003" s="113"/>
      <c r="C1003" s="113"/>
      <c r="D1003" s="113"/>
      <c r="E1003" s="113"/>
      <c r="F1003" s="113"/>
      <c r="G1003" s="113"/>
      <c r="H1003" s="113"/>
      <c r="I1003" s="113"/>
      <c r="J1003" s="113"/>
      <c r="K1003" s="113"/>
      <c r="L1003" s="113"/>
      <c r="M1003" s="113"/>
      <c r="N1003" s="113"/>
      <c r="O1003" s="113"/>
      <c r="P1003" s="113"/>
      <c r="Q1003" s="113"/>
      <c r="R1003" s="113"/>
      <c r="S1003" s="113"/>
      <c r="T1003" s="113"/>
      <c r="U1003" s="113"/>
      <c r="V1003" s="113"/>
      <c r="W1003" s="113"/>
      <c r="X1003" s="113"/>
    </row>
    <row r="1004" spans="1:24" ht="15.75">
      <c r="A1004" s="116"/>
      <c r="B1004" s="113"/>
      <c r="C1004" s="113"/>
      <c r="D1004" s="113"/>
      <c r="E1004" s="113"/>
      <c r="F1004" s="113"/>
      <c r="G1004" s="113"/>
      <c r="H1004" s="113"/>
      <c r="I1004" s="113"/>
      <c r="J1004" s="113"/>
      <c r="K1004" s="113"/>
      <c r="L1004" s="113"/>
      <c r="M1004" s="113"/>
      <c r="N1004" s="113"/>
      <c r="O1004" s="113"/>
      <c r="P1004" s="113"/>
      <c r="Q1004" s="113"/>
      <c r="R1004" s="113"/>
      <c r="S1004" s="113"/>
      <c r="T1004" s="113"/>
      <c r="U1004" s="113"/>
      <c r="V1004" s="113"/>
      <c r="W1004" s="113"/>
      <c r="X1004" s="113"/>
    </row>
    <row r="1005" spans="1:24" ht="15.75">
      <c r="A1005" s="116"/>
      <c r="B1005" s="113"/>
      <c r="C1005" s="113"/>
      <c r="D1005" s="113"/>
      <c r="E1005" s="113"/>
      <c r="F1005" s="113"/>
      <c r="G1005" s="113"/>
      <c r="H1005" s="113"/>
      <c r="I1005" s="113"/>
      <c r="J1005" s="113"/>
      <c r="K1005" s="113"/>
      <c r="L1005" s="113"/>
      <c r="M1005" s="113"/>
      <c r="N1005" s="113"/>
      <c r="O1005" s="113"/>
      <c r="P1005" s="113"/>
      <c r="Q1005" s="113"/>
      <c r="R1005" s="113"/>
      <c r="S1005" s="113"/>
      <c r="T1005" s="113"/>
      <c r="U1005" s="113"/>
      <c r="V1005" s="113"/>
      <c r="W1005" s="113"/>
      <c r="X1005" s="113"/>
    </row>
    <row r="1006" spans="1:24" ht="15.75">
      <c r="A1006" s="116"/>
      <c r="B1006" s="113"/>
      <c r="C1006" s="113"/>
      <c r="D1006" s="113"/>
      <c r="E1006" s="113"/>
      <c r="F1006" s="113"/>
      <c r="G1006" s="113"/>
      <c r="H1006" s="113"/>
      <c r="I1006" s="113"/>
      <c r="J1006" s="113"/>
      <c r="K1006" s="113"/>
      <c r="L1006" s="113"/>
      <c r="M1006" s="113"/>
      <c r="N1006" s="113"/>
      <c r="O1006" s="113"/>
      <c r="P1006" s="113"/>
      <c r="Q1006" s="113"/>
      <c r="R1006" s="113"/>
      <c r="S1006" s="113"/>
      <c r="T1006" s="113"/>
      <c r="U1006" s="113"/>
      <c r="V1006" s="113"/>
      <c r="W1006" s="113"/>
      <c r="X1006" s="113"/>
    </row>
    <row r="1007" spans="1:24" ht="15.75">
      <c r="A1007" s="116"/>
      <c r="B1007" s="113"/>
      <c r="C1007" s="113"/>
      <c r="D1007" s="113"/>
      <c r="E1007" s="113"/>
      <c r="F1007" s="113"/>
      <c r="G1007" s="113"/>
      <c r="H1007" s="113"/>
      <c r="I1007" s="113"/>
      <c r="J1007" s="113"/>
      <c r="K1007" s="113"/>
      <c r="L1007" s="113"/>
      <c r="M1007" s="113"/>
      <c r="N1007" s="113"/>
      <c r="O1007" s="113"/>
      <c r="P1007" s="113"/>
      <c r="Q1007" s="113"/>
      <c r="R1007" s="113"/>
      <c r="S1007" s="113"/>
      <c r="T1007" s="113"/>
      <c r="U1007" s="113"/>
      <c r="V1007" s="113"/>
      <c r="W1007" s="113"/>
      <c r="X1007" s="113"/>
    </row>
    <row r="1008" spans="1:24" ht="15.75">
      <c r="A1008" s="116"/>
      <c r="B1008" s="113"/>
      <c r="C1008" s="113"/>
      <c r="D1008" s="113"/>
      <c r="E1008" s="113"/>
      <c r="F1008" s="113"/>
      <c r="G1008" s="113"/>
      <c r="H1008" s="113"/>
      <c r="I1008" s="113"/>
      <c r="J1008" s="113"/>
      <c r="K1008" s="113"/>
      <c r="L1008" s="113"/>
      <c r="M1008" s="113"/>
      <c r="N1008" s="113"/>
      <c r="O1008" s="113"/>
      <c r="P1008" s="113"/>
      <c r="Q1008" s="113"/>
      <c r="R1008" s="113"/>
      <c r="S1008" s="113"/>
      <c r="T1008" s="113"/>
      <c r="U1008" s="113"/>
      <c r="V1008" s="113"/>
      <c r="W1008" s="113"/>
      <c r="X1008" s="113"/>
    </row>
    <row r="1009" spans="1:24" ht="15.75">
      <c r="A1009" s="116"/>
      <c r="B1009" s="113"/>
      <c r="C1009" s="113"/>
      <c r="D1009" s="113"/>
      <c r="E1009" s="113"/>
      <c r="F1009" s="113"/>
      <c r="G1009" s="113"/>
      <c r="H1009" s="113"/>
      <c r="I1009" s="113"/>
      <c r="J1009" s="113"/>
      <c r="K1009" s="113"/>
      <c r="L1009" s="113"/>
      <c r="M1009" s="113"/>
      <c r="N1009" s="113"/>
      <c r="O1009" s="113"/>
      <c r="P1009" s="113"/>
      <c r="Q1009" s="113"/>
      <c r="R1009" s="113"/>
      <c r="S1009" s="113"/>
      <c r="T1009" s="113"/>
      <c r="U1009" s="113"/>
      <c r="V1009" s="113"/>
      <c r="W1009" s="113"/>
      <c r="X1009" s="113"/>
    </row>
    <row r="1010" spans="1:24" ht="15.75">
      <c r="A1010" s="116"/>
      <c r="B1010" s="113"/>
      <c r="C1010" s="113"/>
      <c r="D1010" s="113"/>
      <c r="E1010" s="113"/>
      <c r="F1010" s="113"/>
      <c r="G1010" s="113"/>
      <c r="H1010" s="113"/>
      <c r="I1010" s="113"/>
      <c r="J1010" s="113"/>
      <c r="K1010" s="113"/>
      <c r="L1010" s="113"/>
      <c r="M1010" s="113"/>
      <c r="N1010" s="113"/>
      <c r="O1010" s="113"/>
      <c r="P1010" s="113"/>
      <c r="Q1010" s="113"/>
      <c r="R1010" s="113"/>
      <c r="S1010" s="113"/>
      <c r="T1010" s="113"/>
      <c r="U1010" s="113"/>
      <c r="V1010" s="113"/>
      <c r="W1010" s="113"/>
      <c r="X1010" s="113"/>
    </row>
    <row r="1011" spans="1:24" ht="15.75">
      <c r="A1011" s="116"/>
      <c r="B1011" s="113"/>
      <c r="C1011" s="113"/>
      <c r="D1011" s="113"/>
      <c r="E1011" s="113"/>
      <c r="F1011" s="113"/>
      <c r="G1011" s="113"/>
      <c r="H1011" s="113"/>
      <c r="I1011" s="113"/>
      <c r="J1011" s="113"/>
      <c r="K1011" s="113"/>
      <c r="L1011" s="113"/>
      <c r="M1011" s="113"/>
      <c r="N1011" s="113"/>
      <c r="O1011" s="113"/>
      <c r="P1011" s="113"/>
      <c r="Q1011" s="113"/>
      <c r="R1011" s="113"/>
      <c r="S1011" s="113"/>
      <c r="T1011" s="113"/>
      <c r="U1011" s="113"/>
      <c r="V1011" s="113"/>
      <c r="W1011" s="113"/>
      <c r="X1011" s="113"/>
    </row>
    <row r="1012" spans="1:24" ht="15.75">
      <c r="A1012" s="116"/>
      <c r="B1012" s="113"/>
      <c r="C1012" s="113"/>
      <c r="D1012" s="113"/>
      <c r="E1012" s="113"/>
      <c r="F1012" s="113"/>
      <c r="G1012" s="113"/>
      <c r="H1012" s="113"/>
      <c r="I1012" s="113"/>
      <c r="J1012" s="113"/>
      <c r="K1012" s="113"/>
      <c r="L1012" s="113"/>
      <c r="M1012" s="113"/>
      <c r="N1012" s="113"/>
      <c r="O1012" s="113"/>
      <c r="P1012" s="113"/>
      <c r="Q1012" s="113"/>
      <c r="R1012" s="113"/>
      <c r="S1012" s="113"/>
      <c r="T1012" s="113"/>
      <c r="U1012" s="113"/>
      <c r="V1012" s="113"/>
      <c r="W1012" s="113"/>
      <c r="X1012" s="113"/>
    </row>
    <row r="1013" spans="1:24" ht="15.75">
      <c r="A1013" s="116"/>
      <c r="B1013" s="113"/>
      <c r="C1013" s="113"/>
      <c r="D1013" s="113"/>
      <c r="E1013" s="113"/>
      <c r="F1013" s="113"/>
      <c r="G1013" s="113"/>
      <c r="H1013" s="113"/>
      <c r="I1013" s="113"/>
      <c r="J1013" s="113"/>
      <c r="K1013" s="113"/>
      <c r="L1013" s="113"/>
      <c r="M1013" s="113"/>
      <c r="N1013" s="113"/>
      <c r="O1013" s="113"/>
      <c r="P1013" s="113"/>
      <c r="Q1013" s="113"/>
      <c r="R1013" s="113"/>
      <c r="S1013" s="113"/>
      <c r="T1013" s="113"/>
      <c r="U1013" s="113"/>
      <c r="V1013" s="113"/>
      <c r="W1013" s="113"/>
      <c r="X1013" s="113"/>
    </row>
    <row r="1014" spans="1:24" ht="15.75">
      <c r="A1014" s="116"/>
      <c r="B1014" s="113"/>
      <c r="C1014" s="113"/>
      <c r="D1014" s="113"/>
      <c r="E1014" s="113"/>
      <c r="F1014" s="113"/>
      <c r="G1014" s="113"/>
      <c r="H1014" s="113"/>
      <c r="I1014" s="113"/>
      <c r="J1014" s="113"/>
      <c r="K1014" s="113"/>
      <c r="L1014" s="113"/>
      <c r="M1014" s="113"/>
      <c r="N1014" s="113"/>
      <c r="O1014" s="113"/>
      <c r="P1014" s="113"/>
      <c r="Q1014" s="113"/>
      <c r="R1014" s="113"/>
      <c r="S1014" s="113"/>
      <c r="T1014" s="113"/>
      <c r="U1014" s="113"/>
      <c r="V1014" s="113"/>
      <c r="W1014" s="113"/>
      <c r="X1014" s="113"/>
    </row>
    <row r="1015" spans="1:24" ht="15.75">
      <c r="A1015" s="116"/>
      <c r="B1015" s="113"/>
      <c r="C1015" s="113"/>
      <c r="D1015" s="113"/>
      <c r="E1015" s="113"/>
      <c r="F1015" s="113"/>
      <c r="G1015" s="113"/>
      <c r="H1015" s="113"/>
      <c r="I1015" s="113"/>
      <c r="J1015" s="113"/>
      <c r="K1015" s="113"/>
      <c r="L1015" s="113"/>
      <c r="M1015" s="113"/>
      <c r="N1015" s="113"/>
      <c r="O1015" s="113"/>
      <c r="P1015" s="113"/>
      <c r="Q1015" s="113"/>
      <c r="R1015" s="113"/>
      <c r="S1015" s="113"/>
      <c r="T1015" s="113"/>
      <c r="U1015" s="113"/>
      <c r="V1015" s="113"/>
      <c r="W1015" s="113"/>
      <c r="X1015" s="113"/>
    </row>
    <row r="1016" spans="1:24" ht="15.75">
      <c r="A1016" s="116"/>
      <c r="B1016" s="113"/>
      <c r="C1016" s="113"/>
      <c r="D1016" s="113"/>
      <c r="E1016" s="113"/>
      <c r="F1016" s="113"/>
      <c r="G1016" s="113"/>
      <c r="H1016" s="113"/>
      <c r="I1016" s="113"/>
      <c r="J1016" s="113"/>
      <c r="K1016" s="113"/>
      <c r="L1016" s="113"/>
      <c r="M1016" s="113"/>
      <c r="N1016" s="113"/>
      <c r="O1016" s="113"/>
      <c r="P1016" s="113"/>
      <c r="Q1016" s="113"/>
      <c r="R1016" s="113"/>
      <c r="S1016" s="113"/>
      <c r="T1016" s="113"/>
      <c r="U1016" s="113"/>
      <c r="V1016" s="113"/>
      <c r="W1016" s="113"/>
      <c r="X1016" s="113"/>
    </row>
    <row r="1017" spans="1:24" ht="15.75">
      <c r="A1017" s="116"/>
      <c r="B1017" s="113"/>
      <c r="C1017" s="113"/>
      <c r="D1017" s="113"/>
      <c r="E1017" s="113"/>
      <c r="F1017" s="113"/>
      <c r="G1017" s="113"/>
      <c r="H1017" s="113"/>
      <c r="I1017" s="113"/>
      <c r="J1017" s="113"/>
      <c r="K1017" s="113"/>
      <c r="L1017" s="113"/>
      <c r="M1017" s="113"/>
      <c r="N1017" s="113"/>
      <c r="O1017" s="113"/>
      <c r="P1017" s="113"/>
      <c r="Q1017" s="113"/>
      <c r="R1017" s="113"/>
      <c r="S1017" s="113"/>
      <c r="T1017" s="113"/>
      <c r="U1017" s="113"/>
      <c r="V1017" s="113"/>
      <c r="W1017" s="113"/>
      <c r="X1017" s="113"/>
    </row>
    <row r="1018" spans="1:24" ht="15.75">
      <c r="A1018" s="116"/>
      <c r="B1018" s="113"/>
      <c r="C1018" s="113"/>
      <c r="D1018" s="113"/>
      <c r="E1018" s="113"/>
      <c r="F1018" s="113"/>
      <c r="G1018" s="113"/>
      <c r="H1018" s="113"/>
      <c r="I1018" s="113"/>
      <c r="J1018" s="113"/>
      <c r="K1018" s="113"/>
      <c r="L1018" s="113"/>
      <c r="M1018" s="113"/>
      <c r="N1018" s="113"/>
      <c r="O1018" s="113"/>
      <c r="P1018" s="113"/>
      <c r="Q1018" s="113"/>
      <c r="R1018" s="113"/>
      <c r="S1018" s="113"/>
      <c r="T1018" s="113"/>
      <c r="U1018" s="113"/>
      <c r="V1018" s="113"/>
      <c r="W1018" s="113"/>
      <c r="X1018" s="113"/>
    </row>
    <row r="1019" spans="1:24" ht="15.75">
      <c r="A1019" s="116"/>
      <c r="B1019" s="113"/>
      <c r="C1019" s="113"/>
      <c r="D1019" s="113"/>
      <c r="E1019" s="113"/>
      <c r="F1019" s="113"/>
      <c r="G1019" s="113"/>
      <c r="H1019" s="113"/>
      <c r="I1019" s="113"/>
      <c r="J1019" s="113"/>
      <c r="K1019" s="113"/>
      <c r="L1019" s="113"/>
      <c r="M1019" s="113"/>
      <c r="N1019" s="113"/>
      <c r="O1019" s="113"/>
      <c r="P1019" s="113"/>
      <c r="Q1019" s="113"/>
      <c r="R1019" s="113"/>
      <c r="S1019" s="113"/>
      <c r="T1019" s="113"/>
      <c r="U1019" s="113"/>
      <c r="V1019" s="113"/>
      <c r="W1019" s="113"/>
      <c r="X1019" s="113"/>
    </row>
    <row r="1020" spans="1:24" ht="15.75">
      <c r="A1020" s="116"/>
      <c r="B1020" s="113"/>
      <c r="C1020" s="113"/>
      <c r="D1020" s="113"/>
      <c r="E1020" s="113"/>
      <c r="F1020" s="113"/>
      <c r="G1020" s="113"/>
      <c r="H1020" s="113"/>
      <c r="I1020" s="113"/>
      <c r="J1020" s="113"/>
      <c r="K1020" s="113"/>
      <c r="L1020" s="113"/>
      <c r="M1020" s="113"/>
      <c r="N1020" s="113"/>
      <c r="O1020" s="113"/>
      <c r="P1020" s="113"/>
      <c r="Q1020" s="113"/>
      <c r="R1020" s="113"/>
      <c r="S1020" s="113"/>
      <c r="T1020" s="113"/>
      <c r="U1020" s="113"/>
      <c r="V1020" s="113"/>
      <c r="W1020" s="113"/>
      <c r="X1020" s="113"/>
    </row>
    <row r="1021" spans="1:24" ht="15.75">
      <c r="A1021" s="116"/>
      <c r="B1021" s="113"/>
      <c r="C1021" s="113"/>
      <c r="D1021" s="113"/>
      <c r="E1021" s="113"/>
      <c r="F1021" s="113"/>
      <c r="G1021" s="113"/>
      <c r="H1021" s="113"/>
      <c r="I1021" s="113"/>
      <c r="J1021" s="113"/>
      <c r="K1021" s="113"/>
      <c r="L1021" s="113"/>
      <c r="M1021" s="113"/>
      <c r="N1021" s="113"/>
      <c r="O1021" s="113"/>
      <c r="P1021" s="113"/>
      <c r="Q1021" s="113"/>
      <c r="R1021" s="113"/>
      <c r="S1021" s="113"/>
      <c r="T1021" s="113"/>
      <c r="U1021" s="113"/>
      <c r="V1021" s="113"/>
      <c r="W1021" s="113"/>
      <c r="X1021" s="113"/>
    </row>
    <row r="1022" spans="1:24" ht="15.75">
      <c r="A1022" s="116"/>
      <c r="B1022" s="113"/>
      <c r="C1022" s="113"/>
      <c r="D1022" s="113"/>
      <c r="E1022" s="113"/>
      <c r="F1022" s="113"/>
      <c r="G1022" s="113"/>
      <c r="H1022" s="113"/>
      <c r="I1022" s="113"/>
      <c r="J1022" s="113"/>
      <c r="K1022" s="113"/>
      <c r="L1022" s="113"/>
      <c r="M1022" s="113"/>
      <c r="N1022" s="113"/>
      <c r="O1022" s="113"/>
      <c r="P1022" s="113"/>
      <c r="Q1022" s="113"/>
      <c r="R1022" s="113"/>
      <c r="S1022" s="113"/>
      <c r="T1022" s="113"/>
      <c r="U1022" s="113"/>
      <c r="V1022" s="113"/>
      <c r="W1022" s="113"/>
      <c r="X1022" s="113"/>
    </row>
    <row r="1023" spans="1:24" ht="15.75">
      <c r="A1023" s="116"/>
      <c r="B1023" s="113"/>
      <c r="C1023" s="113"/>
      <c r="D1023" s="113"/>
      <c r="E1023" s="113"/>
      <c r="F1023" s="113"/>
      <c r="G1023" s="113"/>
      <c r="H1023" s="113"/>
      <c r="I1023" s="113"/>
      <c r="J1023" s="113"/>
      <c r="K1023" s="113"/>
      <c r="L1023" s="113"/>
      <c r="M1023" s="113"/>
      <c r="N1023" s="113"/>
      <c r="O1023" s="113"/>
      <c r="P1023" s="113"/>
      <c r="Q1023" s="113"/>
      <c r="R1023" s="113"/>
      <c r="S1023" s="113"/>
      <c r="T1023" s="113"/>
      <c r="U1023" s="113"/>
      <c r="V1023" s="113"/>
      <c r="W1023" s="113"/>
      <c r="X1023" s="113"/>
    </row>
    <row r="1024" spans="1:24" ht="15.75">
      <c r="A1024" s="116"/>
      <c r="B1024" s="113"/>
      <c r="C1024" s="113"/>
      <c r="D1024" s="113"/>
      <c r="E1024" s="113"/>
      <c r="F1024" s="113"/>
      <c r="G1024" s="113"/>
      <c r="H1024" s="113"/>
      <c r="I1024" s="113"/>
      <c r="J1024" s="113"/>
      <c r="K1024" s="113"/>
      <c r="L1024" s="113"/>
      <c r="M1024" s="113"/>
      <c r="N1024" s="113"/>
      <c r="O1024" s="113"/>
      <c r="P1024" s="113"/>
      <c r="Q1024" s="113"/>
      <c r="R1024" s="113"/>
      <c r="S1024" s="113"/>
      <c r="T1024" s="113"/>
      <c r="U1024" s="113"/>
      <c r="V1024" s="113"/>
      <c r="W1024" s="113"/>
      <c r="X1024" s="113"/>
    </row>
    <row r="1025" spans="1:24" ht="15.75">
      <c r="A1025" s="116"/>
      <c r="B1025" s="113"/>
      <c r="C1025" s="113"/>
      <c r="D1025" s="113"/>
      <c r="E1025" s="113"/>
      <c r="F1025" s="113"/>
      <c r="G1025" s="113"/>
      <c r="H1025" s="113"/>
      <c r="I1025" s="113"/>
      <c r="J1025" s="113"/>
      <c r="K1025" s="113"/>
      <c r="L1025" s="113"/>
      <c r="M1025" s="113"/>
      <c r="N1025" s="113"/>
      <c r="O1025" s="113"/>
      <c r="P1025" s="113"/>
      <c r="Q1025" s="113"/>
      <c r="R1025" s="113"/>
      <c r="S1025" s="113"/>
      <c r="T1025" s="113"/>
      <c r="U1025" s="113"/>
      <c r="V1025" s="113"/>
      <c r="W1025" s="113"/>
      <c r="X1025" s="113"/>
    </row>
    <row r="1026" spans="1:24" ht="15.75">
      <c r="A1026" s="116"/>
      <c r="B1026" s="113"/>
      <c r="C1026" s="113"/>
      <c r="D1026" s="113"/>
      <c r="E1026" s="113"/>
      <c r="F1026" s="113"/>
      <c r="G1026" s="113"/>
      <c r="H1026" s="113"/>
      <c r="I1026" s="113"/>
      <c r="J1026" s="113"/>
      <c r="K1026" s="113"/>
      <c r="L1026" s="113"/>
      <c r="M1026" s="113"/>
      <c r="N1026" s="113"/>
      <c r="O1026" s="113"/>
      <c r="P1026" s="113"/>
      <c r="Q1026" s="113"/>
      <c r="R1026" s="113"/>
      <c r="S1026" s="113"/>
      <c r="T1026" s="113"/>
      <c r="U1026" s="113"/>
      <c r="V1026" s="113"/>
      <c r="W1026" s="113"/>
      <c r="X1026" s="113"/>
    </row>
    <row r="1027" spans="1:24" ht="15.75">
      <c r="A1027" s="116"/>
      <c r="B1027" s="113"/>
      <c r="C1027" s="113"/>
      <c r="D1027" s="113"/>
      <c r="E1027" s="113"/>
      <c r="F1027" s="113"/>
      <c r="G1027" s="113"/>
      <c r="H1027" s="113"/>
      <c r="I1027" s="113"/>
      <c r="J1027" s="113"/>
      <c r="K1027" s="113"/>
      <c r="L1027" s="113"/>
      <c r="M1027" s="113"/>
      <c r="N1027" s="113"/>
      <c r="O1027" s="113"/>
      <c r="P1027" s="113"/>
      <c r="Q1027" s="113"/>
      <c r="R1027" s="113"/>
      <c r="S1027" s="113"/>
      <c r="T1027" s="113"/>
      <c r="U1027" s="113"/>
      <c r="V1027" s="113"/>
      <c r="W1027" s="113"/>
      <c r="X1027" s="113"/>
    </row>
    <row r="1028" spans="1:24" ht="15.75">
      <c r="A1028" s="116"/>
      <c r="B1028" s="113"/>
      <c r="C1028" s="113"/>
      <c r="D1028" s="113"/>
      <c r="E1028" s="113"/>
      <c r="F1028" s="113"/>
      <c r="G1028" s="113"/>
      <c r="H1028" s="113"/>
      <c r="I1028" s="113"/>
      <c r="J1028" s="113"/>
      <c r="K1028" s="113"/>
      <c r="L1028" s="113"/>
      <c r="M1028" s="113"/>
      <c r="N1028" s="113"/>
      <c r="O1028" s="113"/>
      <c r="P1028" s="113"/>
      <c r="Q1028" s="113"/>
      <c r="R1028" s="113"/>
      <c r="S1028" s="113"/>
      <c r="T1028" s="113"/>
      <c r="U1028" s="113"/>
      <c r="V1028" s="113"/>
      <c r="W1028" s="113"/>
      <c r="X1028" s="113"/>
    </row>
    <row r="1029" spans="1:24" ht="15.75">
      <c r="A1029" s="116"/>
      <c r="B1029" s="113"/>
      <c r="C1029" s="113"/>
      <c r="D1029" s="113"/>
      <c r="E1029" s="113"/>
      <c r="F1029" s="113"/>
      <c r="G1029" s="113"/>
      <c r="H1029" s="113"/>
      <c r="I1029" s="113"/>
      <c r="J1029" s="113"/>
      <c r="K1029" s="113"/>
      <c r="L1029" s="113"/>
      <c r="M1029" s="113"/>
      <c r="N1029" s="113"/>
      <c r="O1029" s="113"/>
      <c r="P1029" s="113"/>
      <c r="Q1029" s="113"/>
      <c r="R1029" s="113"/>
      <c r="S1029" s="113"/>
      <c r="T1029" s="113"/>
      <c r="U1029" s="113"/>
      <c r="V1029" s="113"/>
      <c r="W1029" s="113"/>
      <c r="X1029" s="113"/>
    </row>
    <row r="1030" spans="1:24" ht="15.75">
      <c r="A1030" s="116"/>
      <c r="B1030" s="113"/>
      <c r="C1030" s="113"/>
      <c r="D1030" s="113"/>
      <c r="E1030" s="113"/>
      <c r="F1030" s="113"/>
      <c r="G1030" s="113"/>
      <c r="H1030" s="113"/>
      <c r="I1030" s="113"/>
      <c r="J1030" s="113"/>
      <c r="K1030" s="113"/>
      <c r="L1030" s="113"/>
      <c r="M1030" s="113"/>
      <c r="N1030" s="113"/>
      <c r="O1030" s="113"/>
      <c r="P1030" s="113"/>
      <c r="Q1030" s="113"/>
      <c r="R1030" s="113"/>
      <c r="S1030" s="113"/>
      <c r="T1030" s="113"/>
      <c r="U1030" s="113"/>
      <c r="V1030" s="113"/>
      <c r="W1030" s="113"/>
      <c r="X1030" s="113"/>
    </row>
    <row r="1031" spans="1:24" ht="15.75">
      <c r="A1031" s="116"/>
      <c r="B1031" s="113"/>
      <c r="C1031" s="113"/>
      <c r="D1031" s="113"/>
      <c r="E1031" s="113"/>
      <c r="F1031" s="113"/>
      <c r="G1031" s="113"/>
      <c r="H1031" s="113"/>
      <c r="I1031" s="113"/>
      <c r="J1031" s="113"/>
      <c r="K1031" s="113"/>
      <c r="L1031" s="113"/>
      <c r="M1031" s="113"/>
      <c r="N1031" s="113"/>
      <c r="O1031" s="113"/>
      <c r="P1031" s="113"/>
      <c r="Q1031" s="113"/>
      <c r="R1031" s="113"/>
      <c r="S1031" s="113"/>
      <c r="T1031" s="113"/>
      <c r="U1031" s="113"/>
      <c r="V1031" s="113"/>
      <c r="W1031" s="113"/>
      <c r="X1031" s="113"/>
    </row>
    <row r="1032" spans="1:24" ht="15.75">
      <c r="A1032" s="116"/>
      <c r="B1032" s="113"/>
      <c r="C1032" s="113"/>
      <c r="D1032" s="113"/>
      <c r="E1032" s="113"/>
      <c r="F1032" s="113"/>
      <c r="G1032" s="113"/>
      <c r="H1032" s="113"/>
      <c r="I1032" s="113"/>
      <c r="J1032" s="113"/>
      <c r="K1032" s="113"/>
      <c r="L1032" s="113"/>
      <c r="M1032" s="113"/>
      <c r="N1032" s="113"/>
      <c r="O1032" s="113"/>
      <c r="P1032" s="113"/>
      <c r="Q1032" s="113"/>
      <c r="R1032" s="113"/>
      <c r="S1032" s="113"/>
      <c r="T1032" s="113"/>
      <c r="U1032" s="113"/>
      <c r="V1032" s="113"/>
      <c r="W1032" s="113"/>
      <c r="X1032" s="113"/>
    </row>
    <row r="1033" spans="1:24" ht="15.75">
      <c r="A1033" s="116"/>
      <c r="B1033" s="113"/>
      <c r="C1033" s="113"/>
      <c r="D1033" s="113"/>
      <c r="E1033" s="113"/>
      <c r="F1033" s="113"/>
      <c r="G1033" s="113"/>
      <c r="H1033" s="113"/>
      <c r="I1033" s="113"/>
      <c r="J1033" s="113"/>
      <c r="K1033" s="113"/>
      <c r="L1033" s="113"/>
      <c r="M1033" s="113"/>
      <c r="N1033" s="113"/>
      <c r="O1033" s="113"/>
      <c r="P1033" s="113"/>
      <c r="Q1033" s="113"/>
      <c r="R1033" s="113"/>
      <c r="S1033" s="113"/>
      <c r="T1033" s="113"/>
      <c r="U1033" s="113"/>
      <c r="V1033" s="113"/>
      <c r="W1033" s="113"/>
      <c r="X1033" s="113"/>
    </row>
    <row r="1034" spans="1:24" ht="15.75">
      <c r="A1034" s="116"/>
      <c r="B1034" s="113"/>
      <c r="C1034" s="113"/>
      <c r="D1034" s="113"/>
      <c r="E1034" s="113"/>
      <c r="F1034" s="113"/>
      <c r="G1034" s="113"/>
      <c r="H1034" s="113"/>
      <c r="I1034" s="113"/>
      <c r="J1034" s="113"/>
      <c r="K1034" s="113"/>
      <c r="L1034" s="113"/>
      <c r="M1034" s="113"/>
      <c r="N1034" s="113"/>
      <c r="O1034" s="113"/>
      <c r="P1034" s="113"/>
      <c r="Q1034" s="113"/>
      <c r="R1034" s="113"/>
      <c r="S1034" s="113"/>
      <c r="T1034" s="113"/>
      <c r="U1034" s="113"/>
      <c r="V1034" s="113"/>
      <c r="W1034" s="113"/>
      <c r="X1034" s="113"/>
    </row>
    <row r="1035" spans="1:24" ht="15.75">
      <c r="A1035" s="116"/>
      <c r="B1035" s="113"/>
      <c r="C1035" s="113"/>
      <c r="D1035" s="113"/>
      <c r="E1035" s="113"/>
      <c r="F1035" s="113"/>
      <c r="G1035" s="113"/>
      <c r="H1035" s="113"/>
      <c r="I1035" s="113"/>
      <c r="J1035" s="113"/>
      <c r="K1035" s="113"/>
      <c r="L1035" s="113"/>
      <c r="M1035" s="113"/>
      <c r="N1035" s="113"/>
      <c r="O1035" s="113"/>
      <c r="P1035" s="113"/>
      <c r="Q1035" s="113"/>
      <c r="R1035" s="113"/>
      <c r="S1035" s="113"/>
      <c r="T1035" s="113"/>
      <c r="U1035" s="113"/>
      <c r="V1035" s="113"/>
      <c r="W1035" s="113"/>
      <c r="X1035" s="113"/>
    </row>
    <row r="1036" spans="1:24" ht="15.75">
      <c r="A1036" s="116"/>
      <c r="B1036" s="113"/>
      <c r="C1036" s="113"/>
      <c r="D1036" s="113"/>
      <c r="E1036" s="113"/>
      <c r="F1036" s="113"/>
      <c r="G1036" s="113"/>
      <c r="H1036" s="113"/>
      <c r="I1036" s="113"/>
      <c r="J1036" s="113"/>
      <c r="K1036" s="113"/>
      <c r="L1036" s="113"/>
      <c r="M1036" s="113"/>
      <c r="N1036" s="113"/>
      <c r="O1036" s="113"/>
      <c r="P1036" s="113"/>
      <c r="Q1036" s="113"/>
      <c r="R1036" s="113"/>
      <c r="S1036" s="113"/>
      <c r="T1036" s="113"/>
      <c r="U1036" s="113"/>
      <c r="V1036" s="113"/>
      <c r="W1036" s="113"/>
      <c r="X1036" s="113"/>
    </row>
    <row r="1037" spans="1:24" ht="15.75">
      <c r="A1037" s="116"/>
      <c r="B1037" s="113"/>
      <c r="C1037" s="113"/>
      <c r="D1037" s="113"/>
      <c r="E1037" s="113"/>
      <c r="F1037" s="113"/>
      <c r="G1037" s="113"/>
      <c r="H1037" s="113"/>
      <c r="I1037" s="113"/>
      <c r="J1037" s="113"/>
      <c r="K1037" s="113"/>
      <c r="L1037" s="113"/>
      <c r="M1037" s="113"/>
      <c r="N1037" s="113"/>
      <c r="O1037" s="113"/>
      <c r="P1037" s="113"/>
      <c r="Q1037" s="113"/>
      <c r="R1037" s="113"/>
      <c r="S1037" s="113"/>
      <c r="T1037" s="113"/>
      <c r="U1037" s="113"/>
      <c r="V1037" s="113"/>
      <c r="W1037" s="113"/>
      <c r="X1037" s="113"/>
    </row>
    <row r="1038" spans="1:24" ht="15.75">
      <c r="A1038" s="116"/>
      <c r="B1038" s="113"/>
      <c r="C1038" s="113"/>
      <c r="D1038" s="113"/>
      <c r="E1038" s="113"/>
      <c r="F1038" s="113"/>
      <c r="G1038" s="113"/>
      <c r="H1038" s="113"/>
      <c r="I1038" s="113"/>
      <c r="J1038" s="113"/>
      <c r="K1038" s="113"/>
      <c r="L1038" s="113"/>
      <c r="M1038" s="113"/>
      <c r="N1038" s="113"/>
      <c r="O1038" s="113"/>
      <c r="P1038" s="113"/>
      <c r="Q1038" s="113"/>
      <c r="R1038" s="113"/>
      <c r="S1038" s="113"/>
      <c r="T1038" s="113"/>
      <c r="U1038" s="113"/>
      <c r="V1038" s="113"/>
      <c r="W1038" s="113"/>
      <c r="X1038" s="113"/>
    </row>
    <row r="1039" spans="1:24" ht="15.75">
      <c r="A1039" s="116"/>
      <c r="B1039" s="113"/>
      <c r="C1039" s="113"/>
      <c r="D1039" s="113"/>
      <c r="E1039" s="113"/>
      <c r="F1039" s="113"/>
      <c r="G1039" s="113"/>
      <c r="H1039" s="113"/>
      <c r="I1039" s="113"/>
      <c r="J1039" s="113"/>
      <c r="K1039" s="113"/>
      <c r="L1039" s="113"/>
      <c r="M1039" s="113"/>
      <c r="N1039" s="113"/>
      <c r="O1039" s="113"/>
      <c r="P1039" s="113"/>
      <c r="Q1039" s="113"/>
      <c r="R1039" s="113"/>
      <c r="S1039" s="113"/>
      <c r="T1039" s="113"/>
      <c r="U1039" s="113"/>
      <c r="V1039" s="113"/>
      <c r="W1039" s="113"/>
      <c r="X1039" s="113"/>
    </row>
    <row r="1040" spans="1:24" ht="15.75">
      <c r="A1040" s="116"/>
      <c r="B1040" s="113"/>
      <c r="C1040" s="113"/>
      <c r="D1040" s="113"/>
      <c r="E1040" s="113"/>
      <c r="F1040" s="113"/>
      <c r="G1040" s="113"/>
      <c r="H1040" s="113"/>
      <c r="I1040" s="113"/>
      <c r="J1040" s="113"/>
      <c r="K1040" s="113"/>
      <c r="L1040" s="113"/>
      <c r="M1040" s="113"/>
      <c r="N1040" s="113"/>
      <c r="O1040" s="113"/>
      <c r="P1040" s="113"/>
      <c r="Q1040" s="113"/>
      <c r="R1040" s="113"/>
      <c r="S1040" s="113"/>
      <c r="T1040" s="113"/>
      <c r="U1040" s="113"/>
      <c r="V1040" s="113"/>
      <c r="W1040" s="113"/>
      <c r="X1040" s="113"/>
    </row>
    <row r="1041" spans="1:24" ht="15.75">
      <c r="A1041" s="116"/>
      <c r="B1041" s="113"/>
      <c r="C1041" s="113"/>
      <c r="D1041" s="113"/>
      <c r="E1041" s="113"/>
      <c r="F1041" s="113"/>
      <c r="G1041" s="113"/>
      <c r="H1041" s="113"/>
      <c r="I1041" s="113"/>
      <c r="J1041" s="113"/>
      <c r="K1041" s="113"/>
      <c r="L1041" s="113"/>
      <c r="M1041" s="113"/>
      <c r="N1041" s="113"/>
      <c r="O1041" s="113"/>
      <c r="P1041" s="113"/>
      <c r="Q1041" s="113"/>
      <c r="R1041" s="113"/>
      <c r="S1041" s="113"/>
      <c r="T1041" s="113"/>
      <c r="U1041" s="113"/>
      <c r="V1041" s="113"/>
      <c r="W1041" s="113"/>
      <c r="X1041" s="113"/>
    </row>
    <row r="1042" spans="1:24" ht="15.75">
      <c r="A1042" s="116"/>
      <c r="B1042" s="113"/>
      <c r="C1042" s="113"/>
      <c r="D1042" s="113"/>
      <c r="E1042" s="113"/>
      <c r="F1042" s="113"/>
      <c r="G1042" s="113"/>
      <c r="H1042" s="113"/>
      <c r="I1042" s="113"/>
      <c r="J1042" s="113"/>
      <c r="K1042" s="113"/>
      <c r="L1042" s="113"/>
      <c r="M1042" s="113"/>
      <c r="N1042" s="113"/>
      <c r="O1042" s="113"/>
      <c r="P1042" s="113"/>
      <c r="Q1042" s="113"/>
      <c r="R1042" s="113"/>
      <c r="S1042" s="113"/>
      <c r="T1042" s="113"/>
      <c r="U1042" s="113"/>
      <c r="V1042" s="113"/>
      <c r="W1042" s="113"/>
      <c r="X1042" s="113"/>
    </row>
    <row r="1043" spans="1:24" ht="15.75">
      <c r="A1043" s="116"/>
      <c r="B1043" s="113"/>
      <c r="C1043" s="113"/>
      <c r="D1043" s="113"/>
      <c r="E1043" s="113"/>
      <c r="F1043" s="113"/>
      <c r="G1043" s="113"/>
      <c r="H1043" s="113"/>
      <c r="I1043" s="113"/>
      <c r="J1043" s="113"/>
      <c r="K1043" s="113"/>
      <c r="L1043" s="113"/>
      <c r="M1043" s="113"/>
      <c r="N1043" s="113"/>
      <c r="O1043" s="113"/>
      <c r="P1043" s="113"/>
      <c r="Q1043" s="113"/>
      <c r="R1043" s="113"/>
      <c r="S1043" s="113"/>
      <c r="T1043" s="113"/>
      <c r="U1043" s="113"/>
      <c r="V1043" s="113"/>
      <c r="W1043" s="113"/>
      <c r="X1043" s="113"/>
    </row>
    <row r="1044" spans="1:24" ht="15.75">
      <c r="A1044" s="116"/>
      <c r="B1044" s="113"/>
      <c r="C1044" s="113"/>
      <c r="D1044" s="113"/>
      <c r="E1044" s="113"/>
      <c r="F1044" s="113"/>
      <c r="G1044" s="113"/>
      <c r="H1044" s="113"/>
      <c r="I1044" s="113"/>
      <c r="J1044" s="113"/>
      <c r="K1044" s="113"/>
      <c r="L1044" s="113"/>
      <c r="M1044" s="113"/>
      <c r="N1044" s="113"/>
      <c r="O1044" s="113"/>
      <c r="P1044" s="113"/>
      <c r="Q1044" s="113"/>
      <c r="R1044" s="113"/>
      <c r="S1044" s="113"/>
      <c r="T1044" s="113"/>
      <c r="U1044" s="113"/>
      <c r="V1044" s="113"/>
      <c r="W1044" s="113"/>
      <c r="X1044" s="113"/>
    </row>
    <row r="1045" spans="1:24" ht="15.75">
      <c r="A1045" s="116"/>
      <c r="B1045" s="113"/>
      <c r="C1045" s="113"/>
      <c r="D1045" s="113"/>
      <c r="E1045" s="113"/>
      <c r="F1045" s="113"/>
      <c r="G1045" s="113"/>
      <c r="H1045" s="113"/>
      <c r="I1045" s="113"/>
      <c r="J1045" s="113"/>
      <c r="K1045" s="113"/>
      <c r="L1045" s="113"/>
      <c r="M1045" s="113"/>
      <c r="N1045" s="113"/>
      <c r="O1045" s="113"/>
      <c r="P1045" s="113"/>
      <c r="Q1045" s="113"/>
      <c r="R1045" s="113"/>
      <c r="S1045" s="113"/>
      <c r="T1045" s="113"/>
      <c r="U1045" s="113"/>
      <c r="V1045" s="113"/>
      <c r="W1045" s="113"/>
      <c r="X1045" s="113"/>
    </row>
    <row r="1046" spans="1:24" ht="15.75">
      <c r="A1046" s="116"/>
      <c r="B1046" s="113"/>
      <c r="C1046" s="113"/>
      <c r="D1046" s="113"/>
      <c r="E1046" s="113"/>
      <c r="F1046" s="113"/>
      <c r="G1046" s="113"/>
      <c r="H1046" s="113"/>
      <c r="I1046" s="113"/>
      <c r="J1046" s="113"/>
      <c r="K1046" s="113"/>
      <c r="L1046" s="113"/>
      <c r="M1046" s="113"/>
      <c r="N1046" s="113"/>
      <c r="O1046" s="113"/>
      <c r="P1046" s="113"/>
      <c r="Q1046" s="113"/>
      <c r="R1046" s="113"/>
      <c r="S1046" s="113"/>
      <c r="T1046" s="113"/>
      <c r="U1046" s="113"/>
      <c r="V1046" s="113"/>
      <c r="W1046" s="113"/>
      <c r="X1046" s="113"/>
    </row>
    <row r="1047" spans="1:24" ht="15.75">
      <c r="A1047" s="116"/>
      <c r="B1047" s="113"/>
      <c r="C1047" s="113"/>
      <c r="D1047" s="113"/>
      <c r="E1047" s="113"/>
      <c r="F1047" s="113"/>
      <c r="G1047" s="113"/>
      <c r="H1047" s="113"/>
      <c r="I1047" s="113"/>
      <c r="J1047" s="113"/>
      <c r="K1047" s="113"/>
      <c r="L1047" s="113"/>
      <c r="M1047" s="113"/>
      <c r="N1047" s="113"/>
      <c r="O1047" s="113"/>
      <c r="P1047" s="113"/>
      <c r="Q1047" s="113"/>
      <c r="R1047" s="113"/>
      <c r="S1047" s="113"/>
      <c r="T1047" s="113"/>
      <c r="U1047" s="113"/>
      <c r="V1047" s="113"/>
      <c r="W1047" s="113"/>
      <c r="X1047" s="113"/>
    </row>
    <row r="1048" spans="1:24" ht="15.75">
      <c r="A1048" s="116"/>
      <c r="B1048" s="113"/>
      <c r="C1048" s="113"/>
      <c r="D1048" s="113"/>
      <c r="E1048" s="113"/>
      <c r="F1048" s="113"/>
      <c r="G1048" s="113"/>
      <c r="H1048" s="113"/>
      <c r="I1048" s="113"/>
      <c r="J1048" s="113"/>
      <c r="K1048" s="113"/>
      <c r="L1048" s="113"/>
      <c r="M1048" s="113"/>
      <c r="N1048" s="113"/>
      <c r="O1048" s="113"/>
      <c r="P1048" s="113"/>
      <c r="Q1048" s="113"/>
      <c r="R1048" s="113"/>
      <c r="S1048" s="113"/>
      <c r="T1048" s="113"/>
      <c r="U1048" s="113"/>
      <c r="V1048" s="113"/>
      <c r="W1048" s="113"/>
      <c r="X1048" s="113"/>
    </row>
    <row r="1049" spans="1:24" ht="15.75">
      <c r="A1049" s="116"/>
      <c r="B1049" s="113"/>
      <c r="C1049" s="113"/>
      <c r="D1049" s="113"/>
      <c r="E1049" s="113"/>
      <c r="F1049" s="113"/>
      <c r="G1049" s="113"/>
      <c r="H1049" s="113"/>
      <c r="I1049" s="113"/>
      <c r="J1049" s="113"/>
      <c r="K1049" s="113"/>
      <c r="L1049" s="113"/>
      <c r="M1049" s="113"/>
      <c r="N1049" s="113"/>
      <c r="O1049" s="113"/>
      <c r="P1049" s="113"/>
      <c r="Q1049" s="113"/>
      <c r="R1049" s="113"/>
      <c r="S1049" s="113"/>
      <c r="T1049" s="113"/>
      <c r="U1049" s="113"/>
      <c r="V1049" s="113"/>
      <c r="W1049" s="113"/>
      <c r="X1049" s="113"/>
    </row>
    <row r="1050" spans="1:24" ht="15.75">
      <c r="A1050" s="116"/>
      <c r="B1050" s="113"/>
      <c r="C1050" s="113"/>
      <c r="D1050" s="113"/>
      <c r="E1050" s="113"/>
      <c r="F1050" s="113"/>
      <c r="G1050" s="113"/>
      <c r="H1050" s="113"/>
      <c r="I1050" s="113"/>
      <c r="J1050" s="113"/>
      <c r="K1050" s="113"/>
      <c r="L1050" s="113"/>
      <c r="M1050" s="113"/>
      <c r="N1050" s="113"/>
      <c r="O1050" s="113"/>
      <c r="P1050" s="113"/>
      <c r="Q1050" s="113"/>
      <c r="R1050" s="113"/>
      <c r="S1050" s="113"/>
      <c r="T1050" s="113"/>
      <c r="U1050" s="113"/>
      <c r="V1050" s="113"/>
      <c r="W1050" s="113"/>
      <c r="X1050" s="113"/>
    </row>
    <row r="1051" spans="1:24" ht="15.75">
      <c r="A1051" s="116"/>
      <c r="B1051" s="113"/>
      <c r="C1051" s="113"/>
      <c r="D1051" s="113"/>
      <c r="E1051" s="113"/>
      <c r="F1051" s="113"/>
      <c r="G1051" s="113"/>
      <c r="H1051" s="113"/>
      <c r="I1051" s="113"/>
      <c r="J1051" s="113"/>
      <c r="K1051" s="113"/>
      <c r="L1051" s="113"/>
      <c r="M1051" s="113"/>
      <c r="N1051" s="113"/>
      <c r="O1051" s="113"/>
      <c r="P1051" s="113"/>
      <c r="Q1051" s="113"/>
      <c r="R1051" s="113"/>
      <c r="S1051" s="113"/>
      <c r="T1051" s="113"/>
      <c r="U1051" s="113"/>
      <c r="V1051" s="113"/>
      <c r="W1051" s="113"/>
      <c r="X1051" s="113"/>
    </row>
    <row r="1052" spans="1:24" ht="15.75">
      <c r="A1052" s="116"/>
      <c r="B1052" s="113"/>
      <c r="C1052" s="113"/>
      <c r="D1052" s="113"/>
      <c r="E1052" s="113"/>
      <c r="F1052" s="113"/>
      <c r="G1052" s="113"/>
      <c r="H1052" s="113"/>
      <c r="I1052" s="113"/>
      <c r="J1052" s="113"/>
      <c r="K1052" s="113"/>
      <c r="L1052" s="113"/>
      <c r="M1052" s="113"/>
      <c r="N1052" s="113"/>
      <c r="O1052" s="113"/>
      <c r="P1052" s="113"/>
      <c r="Q1052" s="113"/>
      <c r="R1052" s="113"/>
      <c r="S1052" s="113"/>
      <c r="T1052" s="113"/>
      <c r="U1052" s="113"/>
      <c r="V1052" s="113"/>
      <c r="W1052" s="113"/>
      <c r="X1052" s="113"/>
    </row>
    <row r="1053" spans="1:24" ht="15.75">
      <c r="A1053" s="116"/>
      <c r="B1053" s="113"/>
      <c r="C1053" s="113"/>
      <c r="D1053" s="113"/>
      <c r="E1053" s="113"/>
      <c r="F1053" s="113"/>
      <c r="G1053" s="113"/>
      <c r="H1053" s="113"/>
      <c r="I1053" s="113"/>
      <c r="J1053" s="113"/>
      <c r="K1053" s="113"/>
      <c r="L1053" s="113"/>
      <c r="M1053" s="113"/>
      <c r="N1053" s="113"/>
      <c r="O1053" s="113"/>
      <c r="P1053" s="113"/>
      <c r="Q1053" s="113"/>
      <c r="R1053" s="113"/>
      <c r="S1053" s="113"/>
      <c r="T1053" s="113"/>
      <c r="U1053" s="113"/>
      <c r="V1053" s="113"/>
      <c r="W1053" s="113"/>
      <c r="X1053" s="113"/>
    </row>
    <row r="1054" spans="1:24" ht="15.75">
      <c r="A1054" s="116"/>
      <c r="B1054" s="113"/>
      <c r="C1054" s="113"/>
      <c r="D1054" s="113"/>
      <c r="E1054" s="113"/>
      <c r="F1054" s="113"/>
      <c r="G1054" s="113"/>
      <c r="H1054" s="113"/>
      <c r="I1054" s="113"/>
      <c r="J1054" s="113"/>
      <c r="K1054" s="113"/>
      <c r="L1054" s="113"/>
      <c r="M1054" s="113"/>
      <c r="N1054" s="113"/>
      <c r="O1054" s="113"/>
      <c r="P1054" s="113"/>
      <c r="Q1054" s="113"/>
      <c r="R1054" s="113"/>
      <c r="S1054" s="113"/>
      <c r="T1054" s="113"/>
      <c r="U1054" s="113"/>
      <c r="V1054" s="113"/>
      <c r="W1054" s="113"/>
      <c r="X1054" s="113"/>
    </row>
    <row r="1055" spans="1:24" ht="15.75">
      <c r="A1055" s="116"/>
      <c r="B1055" s="113"/>
      <c r="C1055" s="113"/>
      <c r="D1055" s="113"/>
      <c r="E1055" s="113"/>
      <c r="F1055" s="113"/>
      <c r="G1055" s="113"/>
      <c r="H1055" s="113"/>
      <c r="I1055" s="113"/>
      <c r="J1055" s="113"/>
      <c r="K1055" s="113"/>
      <c r="L1055" s="113"/>
      <c r="M1055" s="113"/>
      <c r="N1055" s="113"/>
      <c r="O1055" s="113"/>
      <c r="P1055" s="113"/>
      <c r="Q1055" s="113"/>
      <c r="R1055" s="113"/>
      <c r="S1055" s="113"/>
      <c r="T1055" s="113"/>
      <c r="U1055" s="113"/>
      <c r="V1055" s="113"/>
      <c r="W1055" s="113"/>
      <c r="X1055" s="113"/>
    </row>
    <row r="1056" spans="1:24" ht="15.75">
      <c r="A1056" s="116"/>
      <c r="B1056" s="113"/>
      <c r="C1056" s="113"/>
      <c r="D1056" s="113"/>
      <c r="E1056" s="113"/>
      <c r="F1056" s="113"/>
      <c r="G1056" s="113"/>
      <c r="H1056" s="113"/>
      <c r="I1056" s="113"/>
      <c r="J1056" s="113"/>
      <c r="K1056" s="113"/>
      <c r="L1056" s="113"/>
      <c r="M1056" s="113"/>
      <c r="N1056" s="113"/>
      <c r="O1056" s="113"/>
      <c r="P1056" s="113"/>
      <c r="Q1056" s="113"/>
      <c r="R1056" s="113"/>
      <c r="S1056" s="113"/>
      <c r="T1056" s="113"/>
      <c r="U1056" s="113"/>
      <c r="V1056" s="113"/>
      <c r="W1056" s="113"/>
      <c r="X1056" s="113"/>
    </row>
    <row r="1057" spans="1:24" ht="15.75">
      <c r="A1057" s="116"/>
      <c r="B1057" s="113"/>
      <c r="C1057" s="113"/>
      <c r="D1057" s="113"/>
      <c r="E1057" s="113"/>
      <c r="F1057" s="113"/>
      <c r="G1057" s="113"/>
      <c r="H1057" s="113"/>
      <c r="I1057" s="113"/>
      <c r="J1057" s="113"/>
      <c r="K1057" s="113"/>
      <c r="L1057" s="113"/>
      <c r="M1057" s="113"/>
      <c r="N1057" s="113"/>
      <c r="O1057" s="113"/>
      <c r="P1057" s="113"/>
      <c r="Q1057" s="113"/>
      <c r="R1057" s="113"/>
      <c r="S1057" s="113"/>
      <c r="T1057" s="113"/>
      <c r="U1057" s="113"/>
      <c r="V1057" s="113"/>
      <c r="W1057" s="113"/>
      <c r="X1057" s="113"/>
    </row>
    <row r="1058" spans="1:24" ht="15.75">
      <c r="A1058" s="116"/>
      <c r="B1058" s="113"/>
      <c r="C1058" s="113"/>
      <c r="D1058" s="113"/>
      <c r="E1058" s="113"/>
      <c r="F1058" s="113"/>
      <c r="G1058" s="113"/>
      <c r="H1058" s="113"/>
      <c r="I1058" s="113"/>
      <c r="J1058" s="113"/>
      <c r="K1058" s="113"/>
      <c r="L1058" s="113"/>
      <c r="M1058" s="113"/>
      <c r="N1058" s="113"/>
      <c r="O1058" s="113"/>
      <c r="P1058" s="113"/>
      <c r="Q1058" s="113"/>
      <c r="R1058" s="113"/>
      <c r="S1058" s="113"/>
      <c r="T1058" s="113"/>
      <c r="U1058" s="113"/>
      <c r="V1058" s="113"/>
      <c r="W1058" s="113"/>
      <c r="X1058" s="113"/>
    </row>
    <row r="1059" spans="1:24" ht="15.75">
      <c r="A1059" s="116"/>
      <c r="B1059" s="113"/>
      <c r="C1059" s="113"/>
      <c r="D1059" s="113"/>
      <c r="E1059" s="113"/>
      <c r="F1059" s="113"/>
      <c r="G1059" s="113"/>
      <c r="H1059" s="113"/>
      <c r="I1059" s="113"/>
      <c r="J1059" s="113"/>
      <c r="K1059" s="113"/>
      <c r="L1059" s="113"/>
      <c r="M1059" s="113"/>
      <c r="N1059" s="113"/>
      <c r="O1059" s="113"/>
      <c r="P1059" s="113"/>
      <c r="Q1059" s="113"/>
      <c r="R1059" s="113"/>
      <c r="S1059" s="113"/>
      <c r="T1059" s="113"/>
      <c r="U1059" s="113"/>
      <c r="V1059" s="113"/>
      <c r="W1059" s="113"/>
      <c r="X1059" s="113"/>
    </row>
    <row r="1060" spans="1:24" ht="15.75">
      <c r="A1060" s="116"/>
      <c r="B1060" s="113"/>
      <c r="C1060" s="113"/>
      <c r="D1060" s="113"/>
      <c r="E1060" s="113"/>
      <c r="F1060" s="113"/>
      <c r="G1060" s="113"/>
      <c r="H1060" s="113"/>
      <c r="I1060" s="113"/>
      <c r="J1060" s="113"/>
      <c r="K1060" s="113"/>
      <c r="L1060" s="113"/>
      <c r="M1060" s="113"/>
      <c r="N1060" s="113"/>
      <c r="O1060" s="113"/>
      <c r="P1060" s="113"/>
      <c r="Q1060" s="113"/>
      <c r="R1060" s="113"/>
      <c r="S1060" s="113"/>
      <c r="T1060" s="113"/>
      <c r="U1060" s="113"/>
      <c r="V1060" s="113"/>
      <c r="W1060" s="113"/>
      <c r="X1060" s="113"/>
    </row>
    <row r="1061" spans="1:24" ht="15.75">
      <c r="A1061" s="116"/>
      <c r="B1061" s="113"/>
      <c r="C1061" s="113"/>
      <c r="D1061" s="113"/>
      <c r="E1061" s="113"/>
      <c r="F1061" s="113"/>
      <c r="G1061" s="113"/>
      <c r="H1061" s="113"/>
      <c r="I1061" s="113"/>
      <c r="J1061" s="113"/>
      <c r="K1061" s="113"/>
      <c r="L1061" s="113"/>
      <c r="M1061" s="113"/>
      <c r="N1061" s="113"/>
      <c r="O1061" s="113"/>
      <c r="P1061" s="113"/>
      <c r="Q1061" s="113"/>
      <c r="R1061" s="113"/>
      <c r="S1061" s="113"/>
      <c r="T1061" s="113"/>
      <c r="U1061" s="113"/>
      <c r="V1061" s="113"/>
      <c r="W1061" s="113"/>
      <c r="X1061" s="113"/>
    </row>
    <row r="1062" spans="1:24" ht="15.75">
      <c r="A1062" s="116"/>
      <c r="B1062" s="113"/>
      <c r="C1062" s="113"/>
      <c r="D1062" s="113"/>
      <c r="E1062" s="113"/>
      <c r="F1062" s="113"/>
      <c r="G1062" s="113"/>
      <c r="H1062" s="113"/>
      <c r="I1062" s="113"/>
      <c r="J1062" s="113"/>
      <c r="K1062" s="113"/>
      <c r="L1062" s="113"/>
      <c r="M1062" s="113"/>
      <c r="N1062" s="113"/>
      <c r="O1062" s="113"/>
      <c r="P1062" s="113"/>
      <c r="Q1062" s="113"/>
      <c r="R1062" s="113"/>
      <c r="S1062" s="113"/>
      <c r="T1062" s="113"/>
      <c r="U1062" s="113"/>
      <c r="V1062" s="113"/>
      <c r="W1062" s="113"/>
      <c r="X1062" s="113"/>
    </row>
    <row r="1063" spans="1:24" ht="15.75">
      <c r="A1063" s="116"/>
      <c r="B1063" s="113"/>
      <c r="C1063" s="113"/>
      <c r="D1063" s="113"/>
      <c r="E1063" s="113"/>
      <c r="F1063" s="113"/>
      <c r="G1063" s="113"/>
      <c r="H1063" s="113"/>
      <c r="I1063" s="113"/>
      <c r="J1063" s="113"/>
      <c r="K1063" s="113"/>
      <c r="L1063" s="113"/>
      <c r="M1063" s="113"/>
      <c r="N1063" s="113"/>
      <c r="O1063" s="113"/>
      <c r="P1063" s="113"/>
      <c r="Q1063" s="113"/>
      <c r="R1063" s="113"/>
      <c r="S1063" s="113"/>
      <c r="T1063" s="113"/>
      <c r="U1063" s="113"/>
      <c r="V1063" s="113"/>
      <c r="W1063" s="113"/>
      <c r="X1063" s="113"/>
    </row>
    <row r="1064" spans="1:24" ht="15.75">
      <c r="A1064" s="116"/>
      <c r="B1064" s="113"/>
      <c r="C1064" s="113"/>
      <c r="D1064" s="113"/>
      <c r="E1064" s="113"/>
      <c r="F1064" s="113"/>
      <c r="G1064" s="113"/>
      <c r="H1064" s="113"/>
      <c r="I1064" s="113"/>
      <c r="J1064" s="113"/>
      <c r="K1064" s="113"/>
      <c r="L1064" s="113"/>
      <c r="M1064" s="113"/>
      <c r="N1064" s="113"/>
      <c r="O1064" s="113"/>
      <c r="P1064" s="113"/>
      <c r="Q1064" s="113"/>
      <c r="R1064" s="113"/>
      <c r="S1064" s="113"/>
      <c r="T1064" s="113"/>
      <c r="U1064" s="113"/>
      <c r="V1064" s="113"/>
      <c r="W1064" s="113"/>
      <c r="X1064" s="113"/>
    </row>
    <row r="1065" spans="1:24" ht="15.75">
      <c r="A1065" s="116"/>
      <c r="B1065" s="113"/>
      <c r="C1065" s="113"/>
      <c r="D1065" s="113"/>
      <c r="E1065" s="113"/>
      <c r="F1065" s="113"/>
      <c r="G1065" s="113"/>
      <c r="H1065" s="113"/>
      <c r="I1065" s="113"/>
      <c r="J1065" s="113"/>
      <c r="K1065" s="113"/>
      <c r="L1065" s="113"/>
      <c r="M1065" s="113"/>
      <c r="N1065" s="113"/>
      <c r="O1065" s="113"/>
      <c r="P1065" s="113"/>
      <c r="Q1065" s="113"/>
      <c r="R1065" s="113"/>
      <c r="S1065" s="113"/>
      <c r="T1065" s="113"/>
      <c r="U1065" s="113"/>
      <c r="V1065" s="113"/>
      <c r="W1065" s="113"/>
      <c r="X1065" s="113"/>
    </row>
    <row r="1066" spans="1:24" ht="15.75">
      <c r="A1066" s="116"/>
      <c r="B1066" s="113"/>
      <c r="C1066" s="113"/>
      <c r="D1066" s="113"/>
      <c r="E1066" s="113"/>
      <c r="F1066" s="113"/>
      <c r="G1066" s="113"/>
      <c r="H1066" s="113"/>
      <c r="I1066" s="113"/>
      <c r="J1066" s="113"/>
      <c r="K1066" s="113"/>
      <c r="L1066" s="113"/>
      <c r="M1066" s="113"/>
      <c r="N1066" s="113"/>
      <c r="O1066" s="113"/>
      <c r="P1066" s="113"/>
      <c r="Q1066" s="113"/>
      <c r="R1066" s="113"/>
      <c r="S1066" s="113"/>
      <c r="T1066" s="113"/>
      <c r="U1066" s="113"/>
      <c r="V1066" s="113"/>
      <c r="W1066" s="113"/>
      <c r="X1066" s="113"/>
    </row>
    <row r="1067" spans="1:24" ht="15.75">
      <c r="A1067" s="116"/>
      <c r="B1067" s="113"/>
      <c r="C1067" s="113"/>
      <c r="D1067" s="113"/>
      <c r="E1067" s="113"/>
      <c r="F1067" s="113"/>
      <c r="G1067" s="113"/>
      <c r="H1067" s="113"/>
      <c r="I1067" s="113"/>
      <c r="J1067" s="113"/>
      <c r="K1067" s="113"/>
      <c r="L1067" s="113"/>
      <c r="M1067" s="113"/>
      <c r="N1067" s="113"/>
      <c r="O1067" s="113"/>
      <c r="P1067" s="113"/>
      <c r="Q1067" s="113"/>
      <c r="R1067" s="113"/>
      <c r="S1067" s="113"/>
      <c r="T1067" s="113"/>
      <c r="U1067" s="113"/>
      <c r="V1067" s="113"/>
      <c r="W1067" s="113"/>
      <c r="X1067" s="113"/>
    </row>
    <row r="1068" spans="1:24" ht="15.75">
      <c r="A1068" s="116"/>
      <c r="B1068" s="113"/>
      <c r="C1068" s="113"/>
      <c r="D1068" s="113"/>
      <c r="E1068" s="113"/>
      <c r="F1068" s="113"/>
      <c r="G1068" s="113"/>
      <c r="H1068" s="113"/>
      <c r="I1068" s="113"/>
      <c r="J1068" s="113"/>
      <c r="K1068" s="113"/>
      <c r="L1068" s="113"/>
      <c r="M1068" s="113"/>
      <c r="N1068" s="113"/>
      <c r="O1068" s="113"/>
      <c r="P1068" s="113"/>
      <c r="Q1068" s="113"/>
      <c r="R1068" s="113"/>
      <c r="S1068" s="113"/>
      <c r="T1068" s="113"/>
      <c r="U1068" s="113"/>
      <c r="V1068" s="113"/>
      <c r="W1068" s="113"/>
      <c r="X1068" s="113"/>
    </row>
    <row r="1069" spans="1:24" ht="15.75">
      <c r="A1069" s="116"/>
      <c r="B1069" s="113"/>
      <c r="C1069" s="113"/>
      <c r="D1069" s="113"/>
      <c r="E1069" s="113"/>
      <c r="F1069" s="113"/>
      <c r="G1069" s="113"/>
      <c r="H1069" s="113"/>
      <c r="I1069" s="113"/>
      <c r="J1069" s="113"/>
      <c r="K1069" s="113"/>
      <c r="L1069" s="113"/>
      <c r="M1069" s="113"/>
      <c r="N1069" s="113"/>
      <c r="O1069" s="113"/>
      <c r="P1069" s="113"/>
      <c r="Q1069" s="113"/>
      <c r="R1069" s="113"/>
      <c r="S1069" s="113"/>
      <c r="T1069" s="113"/>
      <c r="U1069" s="113"/>
      <c r="V1069" s="113"/>
      <c r="W1069" s="113"/>
      <c r="X1069" s="113"/>
    </row>
    <row r="1070" spans="1:24" ht="15.75">
      <c r="A1070" s="116"/>
      <c r="B1070" s="113"/>
      <c r="C1070" s="113"/>
      <c r="D1070" s="113"/>
      <c r="E1070" s="113"/>
      <c r="F1070" s="113"/>
      <c r="G1070" s="113"/>
      <c r="H1070" s="113"/>
      <c r="I1070" s="113"/>
      <c r="J1070" s="113"/>
      <c r="K1070" s="113"/>
      <c r="L1070" s="113"/>
      <c r="M1070" s="113"/>
      <c r="N1070" s="113"/>
      <c r="O1070" s="113"/>
      <c r="P1070" s="113"/>
      <c r="Q1070" s="113"/>
      <c r="R1070" s="113"/>
      <c r="S1070" s="113"/>
      <c r="T1070" s="113"/>
      <c r="U1070" s="113"/>
      <c r="V1070" s="113"/>
      <c r="W1070" s="113"/>
      <c r="X1070" s="113"/>
    </row>
    <row r="1071" spans="1:24" ht="15.75">
      <c r="A1071" s="116"/>
      <c r="B1071" s="113"/>
      <c r="C1071" s="113"/>
      <c r="D1071" s="113"/>
      <c r="E1071" s="113"/>
      <c r="F1071" s="113"/>
      <c r="G1071" s="113"/>
      <c r="H1071" s="113"/>
      <c r="I1071" s="113"/>
      <c r="J1071" s="113"/>
      <c r="K1071" s="113"/>
      <c r="L1071" s="113"/>
      <c r="M1071" s="113"/>
      <c r="N1071" s="113"/>
      <c r="O1071" s="113"/>
      <c r="P1071" s="113"/>
      <c r="Q1071" s="113"/>
      <c r="R1071" s="113"/>
      <c r="S1071" s="113"/>
      <c r="T1071" s="113"/>
      <c r="U1071" s="113"/>
      <c r="V1071" s="113"/>
      <c r="W1071" s="113"/>
      <c r="X1071" s="113"/>
    </row>
    <row r="1072" spans="1:24" ht="15.75">
      <c r="A1072" s="116"/>
      <c r="B1072" s="113"/>
      <c r="C1072" s="113"/>
      <c r="D1072" s="113"/>
      <c r="E1072" s="113"/>
      <c r="F1072" s="113"/>
      <c r="G1072" s="113"/>
      <c r="H1072" s="113"/>
      <c r="I1072" s="113"/>
      <c r="J1072" s="113"/>
      <c r="K1072" s="113"/>
      <c r="L1072" s="113"/>
      <c r="M1072" s="113"/>
      <c r="N1072" s="113"/>
      <c r="O1072" s="113"/>
      <c r="P1072" s="113"/>
      <c r="Q1072" s="113"/>
      <c r="R1072" s="113"/>
      <c r="S1072" s="113"/>
      <c r="T1072" s="113"/>
      <c r="U1072" s="113"/>
      <c r="V1072" s="113"/>
      <c r="W1072" s="113"/>
      <c r="X1072" s="113"/>
    </row>
    <row r="1073" spans="1:24" ht="15.75">
      <c r="A1073" s="116"/>
      <c r="B1073" s="113"/>
      <c r="C1073" s="113"/>
      <c r="D1073" s="113"/>
      <c r="E1073" s="113"/>
      <c r="F1073" s="113"/>
      <c r="G1073" s="113"/>
      <c r="H1073" s="113"/>
      <c r="I1073" s="113"/>
      <c r="J1073" s="113"/>
      <c r="K1073" s="113"/>
      <c r="L1073" s="113"/>
      <c r="M1073" s="113"/>
      <c r="N1073" s="113"/>
      <c r="O1073" s="113"/>
      <c r="P1073" s="113"/>
      <c r="Q1073" s="113"/>
      <c r="R1073" s="113"/>
      <c r="S1073" s="113"/>
      <c r="T1073" s="113"/>
      <c r="U1073" s="113"/>
      <c r="V1073" s="113"/>
      <c r="W1073" s="113"/>
      <c r="X1073" s="113"/>
    </row>
    <row r="1074" spans="1:24" ht="15.75">
      <c r="A1074" s="116"/>
      <c r="B1074" s="113"/>
      <c r="C1074" s="113"/>
      <c r="D1074" s="113"/>
      <c r="E1074" s="113"/>
      <c r="F1074" s="113"/>
      <c r="G1074" s="113"/>
      <c r="H1074" s="113"/>
      <c r="I1074" s="113"/>
      <c r="J1074" s="113"/>
      <c r="K1074" s="113"/>
      <c r="L1074" s="113"/>
      <c r="M1074" s="113"/>
      <c r="N1074" s="113"/>
      <c r="O1074" s="113"/>
      <c r="P1074" s="113"/>
      <c r="Q1074" s="113"/>
      <c r="R1074" s="113"/>
      <c r="S1074" s="113"/>
      <c r="T1074" s="113"/>
      <c r="U1074" s="113"/>
      <c r="V1074" s="113"/>
      <c r="W1074" s="113"/>
      <c r="X1074" s="113"/>
    </row>
    <row r="1075" spans="1:24" ht="15.75">
      <c r="A1075" s="116"/>
      <c r="B1075" s="113"/>
      <c r="C1075" s="113"/>
      <c r="D1075" s="113"/>
      <c r="E1075" s="113"/>
      <c r="F1075" s="113"/>
      <c r="G1075" s="113"/>
      <c r="H1075" s="113"/>
      <c r="I1075" s="113"/>
      <c r="J1075" s="113"/>
      <c r="K1075" s="113"/>
      <c r="L1075" s="113"/>
      <c r="M1075" s="113"/>
      <c r="N1075" s="113"/>
      <c r="O1075" s="113"/>
      <c r="P1075" s="113"/>
      <c r="Q1075" s="113"/>
      <c r="R1075" s="113"/>
      <c r="S1075" s="113"/>
      <c r="T1075" s="113"/>
      <c r="U1075" s="113"/>
      <c r="V1075" s="113"/>
      <c r="W1075" s="113"/>
      <c r="X1075" s="113"/>
    </row>
    <row r="1076" spans="1:24" ht="15.75">
      <c r="A1076" s="116"/>
      <c r="B1076" s="113"/>
      <c r="C1076" s="113"/>
      <c r="D1076" s="113"/>
      <c r="E1076" s="113"/>
      <c r="F1076" s="113"/>
      <c r="G1076" s="113"/>
      <c r="H1076" s="113"/>
      <c r="I1076" s="113"/>
      <c r="J1076" s="113"/>
      <c r="K1076" s="113"/>
      <c r="L1076" s="113"/>
      <c r="M1076" s="113"/>
      <c r="N1076" s="113"/>
      <c r="O1076" s="113"/>
      <c r="P1076" s="113"/>
      <c r="Q1076" s="113"/>
      <c r="R1076" s="113"/>
      <c r="S1076" s="113"/>
      <c r="T1076" s="113"/>
      <c r="U1076" s="113"/>
      <c r="V1076" s="113"/>
      <c r="W1076" s="113"/>
      <c r="X1076" s="113"/>
    </row>
    <row r="1077" spans="1:24" ht="15.75">
      <c r="A1077" s="116"/>
      <c r="B1077" s="113"/>
      <c r="C1077" s="113"/>
      <c r="D1077" s="113"/>
      <c r="E1077" s="113"/>
      <c r="F1077" s="113"/>
      <c r="G1077" s="113"/>
      <c r="H1077" s="113"/>
      <c r="I1077" s="113"/>
      <c r="J1077" s="113"/>
      <c r="K1077" s="113"/>
      <c r="L1077" s="113"/>
      <c r="M1077" s="113"/>
      <c r="N1077" s="113"/>
      <c r="O1077" s="113"/>
      <c r="P1077" s="113"/>
      <c r="Q1077" s="113"/>
      <c r="R1077" s="113"/>
      <c r="S1077" s="113"/>
      <c r="T1077" s="113"/>
      <c r="U1077" s="113"/>
      <c r="V1077" s="113"/>
      <c r="W1077" s="113"/>
      <c r="X1077" s="113"/>
    </row>
    <row r="1078" spans="1:24" ht="15.75">
      <c r="A1078" s="116"/>
      <c r="B1078" s="113"/>
      <c r="C1078" s="113"/>
      <c r="D1078" s="113"/>
      <c r="E1078" s="113"/>
      <c r="F1078" s="113"/>
      <c r="G1078" s="113"/>
      <c r="H1078" s="113"/>
      <c r="I1078" s="113"/>
      <c r="J1078" s="113"/>
      <c r="K1078" s="113"/>
      <c r="L1078" s="113"/>
      <c r="M1078" s="113"/>
      <c r="N1078" s="113"/>
      <c r="O1078" s="113"/>
      <c r="P1078" s="113"/>
      <c r="Q1078" s="113"/>
      <c r="R1078" s="113"/>
      <c r="S1078" s="113"/>
      <c r="T1078" s="113"/>
      <c r="U1078" s="113"/>
      <c r="V1078" s="113"/>
      <c r="W1078" s="113"/>
      <c r="X1078" s="113"/>
    </row>
    <row r="1079" spans="1:24" ht="15.75">
      <c r="A1079" s="116"/>
      <c r="B1079" s="113"/>
      <c r="C1079" s="113"/>
      <c r="D1079" s="113"/>
      <c r="E1079" s="113"/>
      <c r="F1079" s="113"/>
      <c r="G1079" s="113"/>
      <c r="H1079" s="113"/>
      <c r="I1079" s="113"/>
      <c r="J1079" s="113"/>
      <c r="K1079" s="113"/>
      <c r="L1079" s="113"/>
      <c r="M1079" s="113"/>
      <c r="N1079" s="113"/>
      <c r="O1079" s="113"/>
      <c r="P1079" s="113"/>
      <c r="Q1079" s="113"/>
      <c r="R1079" s="113"/>
      <c r="S1079" s="113"/>
      <c r="T1079" s="113"/>
      <c r="U1079" s="113"/>
      <c r="V1079" s="113"/>
      <c r="W1079" s="113"/>
      <c r="X1079" s="113"/>
    </row>
    <row r="1080" spans="1:24" ht="15.75">
      <c r="A1080" s="116"/>
      <c r="B1080" s="113"/>
      <c r="C1080" s="113"/>
      <c r="D1080" s="113"/>
      <c r="E1080" s="113"/>
      <c r="F1080" s="113"/>
      <c r="G1080" s="113"/>
      <c r="H1080" s="113"/>
      <c r="I1080" s="113"/>
      <c r="J1080" s="113"/>
      <c r="K1080" s="113"/>
      <c r="L1080" s="113"/>
      <c r="M1080" s="113"/>
      <c r="N1080" s="113"/>
      <c r="O1080" s="113"/>
      <c r="P1080" s="113"/>
      <c r="Q1080" s="113"/>
      <c r="R1080" s="113"/>
      <c r="S1080" s="113"/>
      <c r="T1080" s="113"/>
      <c r="U1080" s="113"/>
      <c r="V1080" s="113"/>
      <c r="W1080" s="113"/>
      <c r="X1080" s="113"/>
    </row>
    <row r="1081" spans="1:24" ht="15.75">
      <c r="A1081" s="116"/>
      <c r="B1081" s="113"/>
      <c r="C1081" s="113"/>
      <c r="D1081" s="113"/>
      <c r="E1081" s="113"/>
      <c r="F1081" s="113"/>
      <c r="G1081" s="113"/>
      <c r="H1081" s="113"/>
      <c r="I1081" s="113"/>
      <c r="J1081" s="113"/>
      <c r="K1081" s="113"/>
      <c r="L1081" s="113"/>
      <c r="M1081" s="113"/>
      <c r="N1081" s="113"/>
      <c r="O1081" s="113"/>
      <c r="P1081" s="113"/>
      <c r="Q1081" s="113"/>
      <c r="R1081" s="113"/>
      <c r="S1081" s="113"/>
      <c r="T1081" s="113"/>
      <c r="U1081" s="113"/>
      <c r="V1081" s="113"/>
      <c r="W1081" s="113"/>
      <c r="X1081" s="113"/>
    </row>
    <row r="1082" spans="1:24" ht="15.75">
      <c r="A1082" s="116"/>
      <c r="B1082" s="113"/>
      <c r="C1082" s="113"/>
      <c r="D1082" s="113"/>
      <c r="E1082" s="113"/>
      <c r="F1082" s="113"/>
      <c r="G1082" s="113"/>
      <c r="H1082" s="113"/>
      <c r="I1082" s="113"/>
      <c r="J1082" s="113"/>
      <c r="K1082" s="113"/>
      <c r="L1082" s="113"/>
      <c r="M1082" s="113"/>
      <c r="N1082" s="113"/>
      <c r="O1082" s="113"/>
      <c r="P1082" s="113"/>
      <c r="Q1082" s="113"/>
      <c r="R1082" s="113"/>
      <c r="S1082" s="113"/>
      <c r="T1082" s="113"/>
      <c r="U1082" s="113"/>
      <c r="V1082" s="113"/>
      <c r="W1082" s="113"/>
      <c r="X1082" s="113"/>
    </row>
    <row r="1083" spans="1:24" ht="15.75">
      <c r="A1083" s="116"/>
      <c r="B1083" s="113"/>
      <c r="C1083" s="113"/>
      <c r="D1083" s="113"/>
      <c r="E1083" s="113"/>
      <c r="F1083" s="113"/>
      <c r="G1083" s="113"/>
      <c r="H1083" s="113"/>
      <c r="I1083" s="113"/>
      <c r="J1083" s="113"/>
      <c r="K1083" s="113"/>
      <c r="L1083" s="113"/>
      <c r="M1083" s="113"/>
      <c r="N1083" s="113"/>
      <c r="O1083" s="113"/>
      <c r="P1083" s="113"/>
      <c r="Q1083" s="113"/>
      <c r="R1083" s="113"/>
      <c r="S1083" s="113"/>
      <c r="T1083" s="113"/>
      <c r="U1083" s="113"/>
      <c r="V1083" s="113"/>
      <c r="W1083" s="113"/>
      <c r="X1083" s="113"/>
    </row>
    <row r="1084" spans="1:24" ht="15.75">
      <c r="A1084" s="116"/>
      <c r="B1084" s="113"/>
      <c r="C1084" s="113"/>
      <c r="D1084" s="113"/>
      <c r="E1084" s="113"/>
      <c r="F1084" s="113"/>
      <c r="G1084" s="113"/>
      <c r="H1084" s="113"/>
      <c r="I1084" s="113"/>
      <c r="J1084" s="113"/>
      <c r="K1084" s="113"/>
      <c r="L1084" s="113"/>
      <c r="M1084" s="113"/>
      <c r="N1084" s="113"/>
      <c r="O1084" s="113"/>
      <c r="P1084" s="113"/>
      <c r="Q1084" s="113"/>
      <c r="R1084" s="113"/>
      <c r="S1084" s="113"/>
      <c r="T1084" s="113"/>
      <c r="U1084" s="113"/>
      <c r="V1084" s="113"/>
      <c r="W1084" s="113"/>
      <c r="X1084" s="113"/>
    </row>
    <row r="1085" spans="1:24" ht="15.75">
      <c r="A1085" s="116"/>
      <c r="B1085" s="113"/>
      <c r="C1085" s="113"/>
      <c r="D1085" s="113"/>
      <c r="E1085" s="113"/>
      <c r="F1085" s="113"/>
      <c r="G1085" s="113"/>
      <c r="H1085" s="113"/>
      <c r="I1085" s="113"/>
      <c r="J1085" s="113"/>
      <c r="K1085" s="113"/>
      <c r="L1085" s="113"/>
      <c r="M1085" s="113"/>
      <c r="N1085" s="113"/>
      <c r="O1085" s="113"/>
      <c r="P1085" s="113"/>
      <c r="Q1085" s="113"/>
      <c r="R1085" s="113"/>
      <c r="S1085" s="113"/>
      <c r="T1085" s="113"/>
      <c r="U1085" s="113"/>
      <c r="V1085" s="113"/>
      <c r="W1085" s="113"/>
      <c r="X1085" s="113"/>
    </row>
    <row r="1086" spans="1:24" ht="15.75">
      <c r="A1086" s="116"/>
      <c r="B1086" s="113"/>
      <c r="C1086" s="113"/>
      <c r="D1086" s="113"/>
      <c r="E1086" s="113"/>
      <c r="F1086" s="113"/>
      <c r="G1086" s="113"/>
      <c r="H1086" s="113"/>
      <c r="I1086" s="113"/>
      <c r="J1086" s="113"/>
      <c r="K1086" s="113"/>
      <c r="L1086" s="113"/>
      <c r="M1086" s="113"/>
      <c r="N1086" s="113"/>
      <c r="O1086" s="113"/>
      <c r="P1086" s="113"/>
      <c r="Q1086" s="113"/>
      <c r="R1086" s="113"/>
      <c r="S1086" s="113"/>
      <c r="T1086" s="113"/>
      <c r="U1086" s="113"/>
      <c r="V1086" s="113"/>
      <c r="W1086" s="113"/>
      <c r="X1086" s="113"/>
    </row>
    <row r="1087" spans="1:24" ht="15.75">
      <c r="A1087" s="116"/>
      <c r="B1087" s="113"/>
      <c r="C1087" s="113"/>
      <c r="D1087" s="113"/>
      <c r="E1087" s="113"/>
      <c r="F1087" s="113"/>
      <c r="G1087" s="113"/>
      <c r="H1087" s="113"/>
      <c r="I1087" s="113"/>
      <c r="J1087" s="113"/>
      <c r="K1087" s="113"/>
      <c r="L1087" s="113"/>
      <c r="M1087" s="113"/>
      <c r="N1087" s="113"/>
      <c r="O1087" s="113"/>
      <c r="P1087" s="113"/>
      <c r="Q1087" s="113"/>
      <c r="R1087" s="113"/>
      <c r="S1087" s="113"/>
      <c r="T1087" s="113"/>
      <c r="U1087" s="113"/>
      <c r="V1087" s="113"/>
      <c r="W1087" s="113"/>
      <c r="X1087" s="113"/>
    </row>
    <row r="1088" spans="1:24" ht="15.75">
      <c r="A1088" s="116"/>
      <c r="B1088" s="113"/>
      <c r="C1088" s="113"/>
      <c r="D1088" s="113"/>
      <c r="E1088" s="113"/>
      <c r="F1088" s="113"/>
      <c r="G1088" s="113"/>
      <c r="H1088" s="113"/>
      <c r="I1088" s="113"/>
      <c r="J1088" s="113"/>
      <c r="K1088" s="113"/>
      <c r="L1088" s="113"/>
      <c r="M1088" s="113"/>
      <c r="N1088" s="113"/>
      <c r="O1088" s="113"/>
      <c r="P1088" s="113"/>
      <c r="Q1088" s="113"/>
      <c r="R1088" s="113"/>
      <c r="S1088" s="113"/>
      <c r="T1088" s="113"/>
      <c r="U1088" s="113"/>
      <c r="V1088" s="113"/>
      <c r="W1088" s="113"/>
      <c r="X1088" s="113"/>
    </row>
    <row r="1089" spans="1:24" ht="15.75">
      <c r="A1089" s="116"/>
      <c r="B1089" s="113"/>
      <c r="C1089" s="113"/>
      <c r="D1089" s="113"/>
      <c r="E1089" s="113"/>
      <c r="F1089" s="113"/>
      <c r="G1089" s="113"/>
      <c r="H1089" s="113"/>
      <c r="I1089" s="113"/>
      <c r="J1089" s="113"/>
      <c r="K1089" s="113"/>
      <c r="L1089" s="113"/>
      <c r="M1089" s="113"/>
      <c r="N1089" s="113"/>
      <c r="O1089" s="113"/>
      <c r="P1089" s="113"/>
      <c r="Q1089" s="113"/>
      <c r="R1089" s="113"/>
      <c r="S1089" s="113"/>
      <c r="T1089" s="113"/>
      <c r="U1089" s="113"/>
      <c r="V1089" s="113"/>
      <c r="W1089" s="113"/>
      <c r="X1089" s="113"/>
    </row>
    <row r="1090" spans="1:24" ht="15.75">
      <c r="A1090" s="116"/>
      <c r="B1090" s="113"/>
      <c r="C1090" s="113"/>
      <c r="D1090" s="113"/>
      <c r="E1090" s="113"/>
      <c r="F1090" s="113"/>
      <c r="G1090" s="113"/>
      <c r="H1090" s="113"/>
      <c r="I1090" s="113"/>
      <c r="J1090" s="113"/>
      <c r="K1090" s="113"/>
      <c r="L1090" s="113"/>
      <c r="M1090" s="113"/>
      <c r="N1090" s="113"/>
      <c r="O1090" s="113"/>
      <c r="P1090" s="113"/>
      <c r="Q1090" s="113"/>
      <c r="R1090" s="113"/>
      <c r="S1090" s="113"/>
      <c r="T1090" s="113"/>
      <c r="U1090" s="113"/>
      <c r="V1090" s="113"/>
      <c r="W1090" s="113"/>
      <c r="X1090" s="113"/>
    </row>
    <row r="1091" spans="1:24" ht="15.75">
      <c r="A1091" s="116"/>
      <c r="B1091" s="113"/>
      <c r="C1091" s="113"/>
      <c r="D1091" s="113"/>
      <c r="E1091" s="113"/>
      <c r="F1091" s="113"/>
      <c r="G1091" s="113"/>
      <c r="H1091" s="113"/>
      <c r="I1091" s="113"/>
      <c r="J1091" s="113"/>
      <c r="K1091" s="113"/>
      <c r="L1091" s="113"/>
      <c r="M1091" s="113"/>
      <c r="N1091" s="113"/>
      <c r="O1091" s="113"/>
      <c r="P1091" s="113"/>
      <c r="Q1091" s="113"/>
      <c r="R1091" s="113"/>
      <c r="S1091" s="113"/>
      <c r="T1091" s="113"/>
      <c r="U1091" s="113"/>
      <c r="V1091" s="113"/>
      <c r="W1091" s="113"/>
      <c r="X1091" s="113"/>
    </row>
    <row r="1092" spans="1:24" ht="15.75">
      <c r="A1092" s="116"/>
      <c r="B1092" s="113"/>
      <c r="C1092" s="113"/>
      <c r="D1092" s="113"/>
      <c r="E1092" s="113"/>
      <c r="F1092" s="113"/>
      <c r="G1092" s="113"/>
      <c r="H1092" s="113"/>
      <c r="I1092" s="113"/>
      <c r="J1092" s="113"/>
      <c r="K1092" s="113"/>
      <c r="L1092" s="113"/>
      <c r="M1092" s="113"/>
      <c r="N1092" s="113"/>
      <c r="O1092" s="113"/>
      <c r="P1092" s="113"/>
      <c r="Q1092" s="113"/>
      <c r="R1092" s="113"/>
      <c r="S1092" s="113"/>
      <c r="T1092" s="113"/>
      <c r="U1092" s="113"/>
      <c r="V1092" s="113"/>
      <c r="W1092" s="113"/>
      <c r="X1092" s="113"/>
    </row>
    <row r="1093" spans="1:24" ht="15.75">
      <c r="A1093" s="116"/>
      <c r="B1093" s="113"/>
      <c r="C1093" s="113"/>
      <c r="D1093" s="113"/>
      <c r="E1093" s="113"/>
      <c r="F1093" s="113"/>
      <c r="G1093" s="113"/>
      <c r="H1093" s="113"/>
      <c r="I1093" s="113"/>
      <c r="J1093" s="113"/>
      <c r="K1093" s="113"/>
      <c r="L1093" s="113"/>
      <c r="M1093" s="113"/>
      <c r="N1093" s="113"/>
      <c r="O1093" s="113"/>
      <c r="P1093" s="113"/>
      <c r="Q1093" s="113"/>
      <c r="R1093" s="113"/>
      <c r="S1093" s="113"/>
      <c r="T1093" s="113"/>
      <c r="U1093" s="113"/>
      <c r="V1093" s="113"/>
      <c r="W1093" s="113"/>
      <c r="X1093" s="113"/>
    </row>
    <row r="1094" spans="1:24" ht="15.75">
      <c r="A1094" s="116"/>
      <c r="B1094" s="113"/>
      <c r="C1094" s="113"/>
      <c r="D1094" s="113"/>
      <c r="E1094" s="113"/>
      <c r="F1094" s="113"/>
      <c r="G1094" s="113"/>
      <c r="H1094" s="113"/>
      <c r="I1094" s="113"/>
      <c r="J1094" s="113"/>
      <c r="K1094" s="113"/>
      <c r="L1094" s="113"/>
      <c r="M1094" s="113"/>
      <c r="N1094" s="113"/>
      <c r="O1094" s="113"/>
      <c r="P1094" s="113"/>
      <c r="Q1094" s="113"/>
      <c r="R1094" s="113"/>
      <c r="S1094" s="113"/>
      <c r="T1094" s="113"/>
      <c r="U1094" s="113"/>
      <c r="V1094" s="113"/>
      <c r="W1094" s="113"/>
      <c r="X1094" s="113"/>
    </row>
    <row r="1095" spans="1:24" ht="15.75">
      <c r="A1095" s="116"/>
      <c r="B1095" s="113"/>
      <c r="C1095" s="113"/>
      <c r="D1095" s="113"/>
      <c r="E1095" s="113"/>
      <c r="F1095" s="113"/>
      <c r="G1095" s="113"/>
      <c r="H1095" s="113"/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3"/>
      <c r="X1095" s="113"/>
    </row>
    <row r="1096" spans="1:24" ht="15.75">
      <c r="A1096" s="116"/>
      <c r="B1096" s="113"/>
      <c r="C1096" s="113"/>
      <c r="D1096" s="113"/>
      <c r="E1096" s="113"/>
      <c r="F1096" s="113"/>
      <c r="G1096" s="113"/>
      <c r="H1096" s="113"/>
      <c r="I1096" s="113"/>
      <c r="J1096" s="113"/>
      <c r="K1096" s="113"/>
      <c r="L1096" s="113"/>
      <c r="M1096" s="113"/>
      <c r="N1096" s="113"/>
      <c r="O1096" s="113"/>
      <c r="P1096" s="113"/>
      <c r="Q1096" s="113"/>
      <c r="R1096" s="113"/>
      <c r="S1096" s="113"/>
      <c r="T1096" s="113"/>
      <c r="U1096" s="113"/>
      <c r="V1096" s="113"/>
      <c r="W1096" s="113"/>
      <c r="X1096" s="113"/>
    </row>
    <row r="1097" spans="1:24" ht="15.75">
      <c r="A1097" s="116"/>
      <c r="B1097" s="113"/>
      <c r="C1097" s="113"/>
      <c r="D1097" s="113"/>
      <c r="E1097" s="113"/>
      <c r="F1097" s="113"/>
      <c r="G1097" s="113"/>
      <c r="H1097" s="113"/>
      <c r="I1097" s="113"/>
      <c r="J1097" s="113"/>
      <c r="K1097" s="113"/>
      <c r="L1097" s="113"/>
      <c r="M1097" s="113"/>
      <c r="N1097" s="113"/>
      <c r="O1097" s="113"/>
      <c r="P1097" s="113"/>
      <c r="Q1097" s="113"/>
      <c r="R1097" s="113"/>
      <c r="S1097" s="113"/>
      <c r="T1097" s="113"/>
      <c r="U1097" s="113"/>
      <c r="V1097" s="113"/>
      <c r="W1097" s="113"/>
      <c r="X1097" s="113"/>
    </row>
    <row r="1098" spans="1:24" ht="15.75">
      <c r="A1098" s="116"/>
      <c r="B1098" s="113"/>
      <c r="C1098" s="113"/>
      <c r="D1098" s="113"/>
      <c r="E1098" s="113"/>
      <c r="F1098" s="113"/>
      <c r="G1098" s="113"/>
      <c r="H1098" s="113"/>
      <c r="I1098" s="113"/>
      <c r="J1098" s="113"/>
      <c r="K1098" s="113"/>
      <c r="L1098" s="113"/>
      <c r="M1098" s="113"/>
      <c r="N1098" s="113"/>
      <c r="O1098" s="113"/>
      <c r="P1098" s="113"/>
      <c r="Q1098" s="113"/>
      <c r="R1098" s="113"/>
      <c r="S1098" s="113"/>
      <c r="T1098" s="113"/>
      <c r="U1098" s="113"/>
      <c r="V1098" s="113"/>
      <c r="W1098" s="113"/>
      <c r="X1098" s="113"/>
    </row>
    <row r="1099" spans="1:24" ht="15.75">
      <c r="A1099" s="116"/>
      <c r="B1099" s="113"/>
      <c r="C1099" s="113"/>
      <c r="D1099" s="113"/>
      <c r="E1099" s="113"/>
      <c r="F1099" s="113"/>
      <c r="G1099" s="113"/>
      <c r="H1099" s="113"/>
      <c r="I1099" s="113"/>
      <c r="J1099" s="113"/>
      <c r="K1099" s="113"/>
      <c r="L1099" s="113"/>
      <c r="M1099" s="113"/>
      <c r="N1099" s="113"/>
      <c r="O1099" s="113"/>
      <c r="P1099" s="113"/>
      <c r="Q1099" s="113"/>
      <c r="R1099" s="113"/>
      <c r="S1099" s="113"/>
      <c r="T1099" s="113"/>
      <c r="U1099" s="113"/>
      <c r="V1099" s="113"/>
      <c r="W1099" s="113"/>
      <c r="X1099" s="113"/>
    </row>
    <row r="1100" spans="1:24" ht="15.75">
      <c r="A1100" s="116"/>
      <c r="B1100" s="113"/>
      <c r="C1100" s="113"/>
      <c r="D1100" s="113"/>
      <c r="E1100" s="113"/>
      <c r="F1100" s="113"/>
      <c r="G1100" s="113"/>
      <c r="H1100" s="113"/>
      <c r="I1100" s="113"/>
      <c r="J1100" s="113"/>
      <c r="K1100" s="113"/>
      <c r="L1100" s="113"/>
      <c r="M1100" s="113"/>
      <c r="N1100" s="113"/>
      <c r="O1100" s="113"/>
      <c r="P1100" s="113"/>
      <c r="Q1100" s="113"/>
      <c r="R1100" s="113"/>
      <c r="S1100" s="113"/>
      <c r="T1100" s="113"/>
      <c r="U1100" s="113"/>
      <c r="V1100" s="113"/>
      <c r="W1100" s="113"/>
      <c r="X1100" s="113"/>
    </row>
    <row r="1101" spans="1:24" ht="15.75">
      <c r="A1101" s="116"/>
      <c r="B1101" s="113"/>
      <c r="C1101" s="113"/>
      <c r="D1101" s="113"/>
      <c r="E1101" s="113"/>
      <c r="F1101" s="113"/>
      <c r="G1101" s="113"/>
      <c r="H1101" s="113"/>
      <c r="I1101" s="113"/>
      <c r="J1101" s="113"/>
      <c r="K1101" s="113"/>
      <c r="L1101" s="113"/>
      <c r="M1101" s="113"/>
      <c r="N1101" s="113"/>
      <c r="O1101" s="113"/>
      <c r="P1101" s="113"/>
      <c r="Q1101" s="113"/>
      <c r="R1101" s="113"/>
      <c r="S1101" s="113"/>
      <c r="T1101" s="113"/>
      <c r="U1101" s="113"/>
      <c r="V1101" s="113"/>
      <c r="W1101" s="113"/>
      <c r="X1101" s="113"/>
    </row>
    <row r="1102" spans="1:24" ht="15.75">
      <c r="A1102" s="116"/>
      <c r="B1102" s="113"/>
      <c r="C1102" s="113"/>
      <c r="D1102" s="113"/>
      <c r="E1102" s="113"/>
      <c r="F1102" s="113"/>
      <c r="G1102" s="113"/>
      <c r="H1102" s="113"/>
      <c r="I1102" s="113"/>
      <c r="J1102" s="113"/>
      <c r="K1102" s="113"/>
      <c r="L1102" s="113"/>
      <c r="M1102" s="113"/>
      <c r="N1102" s="113"/>
      <c r="O1102" s="113"/>
      <c r="P1102" s="113"/>
      <c r="Q1102" s="113"/>
      <c r="R1102" s="113"/>
      <c r="S1102" s="113"/>
      <c r="T1102" s="113"/>
      <c r="U1102" s="113"/>
      <c r="V1102" s="113"/>
      <c r="W1102" s="113"/>
      <c r="X1102" s="113"/>
    </row>
    <row r="1103" spans="1:24" ht="15.75">
      <c r="A1103" s="116"/>
      <c r="B1103" s="113"/>
      <c r="C1103" s="113"/>
      <c r="D1103" s="113"/>
      <c r="E1103" s="113"/>
      <c r="F1103" s="113"/>
      <c r="G1103" s="113"/>
      <c r="H1103" s="113"/>
      <c r="I1103" s="113"/>
      <c r="J1103" s="113"/>
      <c r="K1103" s="113"/>
      <c r="L1103" s="113"/>
      <c r="M1103" s="113"/>
      <c r="N1103" s="113"/>
      <c r="O1103" s="113"/>
      <c r="P1103" s="113"/>
      <c r="Q1103" s="113"/>
      <c r="R1103" s="113"/>
      <c r="S1103" s="113"/>
      <c r="T1103" s="113"/>
      <c r="U1103" s="113"/>
      <c r="V1103" s="113"/>
      <c r="W1103" s="113"/>
      <c r="X1103" s="113"/>
    </row>
    <row r="1104" spans="1:24" ht="15.75">
      <c r="A1104" s="116"/>
      <c r="B1104" s="113"/>
      <c r="C1104" s="113"/>
      <c r="D1104" s="113"/>
      <c r="E1104" s="113"/>
      <c r="F1104" s="113"/>
      <c r="G1104" s="113"/>
      <c r="H1104" s="113"/>
      <c r="I1104" s="113"/>
      <c r="J1104" s="113"/>
      <c r="K1104" s="113"/>
      <c r="L1104" s="113"/>
      <c r="M1104" s="113"/>
      <c r="N1104" s="113"/>
      <c r="O1104" s="113"/>
      <c r="P1104" s="113"/>
      <c r="Q1104" s="113"/>
      <c r="R1104" s="113"/>
      <c r="S1104" s="113"/>
      <c r="T1104" s="113"/>
      <c r="U1104" s="113"/>
      <c r="V1104" s="113"/>
      <c r="W1104" s="113"/>
      <c r="X1104" s="113"/>
    </row>
    <row r="1105" spans="1:24" ht="15.75">
      <c r="A1105" s="116"/>
      <c r="B1105" s="113"/>
      <c r="C1105" s="113"/>
      <c r="D1105" s="113"/>
      <c r="E1105" s="113"/>
      <c r="F1105" s="113"/>
      <c r="G1105" s="113"/>
      <c r="H1105" s="113"/>
      <c r="I1105" s="113"/>
      <c r="J1105" s="113"/>
      <c r="K1105" s="113"/>
      <c r="L1105" s="113"/>
      <c r="M1105" s="113"/>
      <c r="N1105" s="113"/>
      <c r="O1105" s="113"/>
      <c r="P1105" s="113"/>
      <c r="Q1105" s="113"/>
      <c r="R1105" s="113"/>
      <c r="S1105" s="113"/>
      <c r="T1105" s="113"/>
      <c r="U1105" s="113"/>
      <c r="V1105" s="113"/>
      <c r="W1105" s="113"/>
      <c r="X1105" s="113"/>
    </row>
    <row r="1106" spans="1:24" ht="15.75">
      <c r="A1106" s="116"/>
      <c r="B1106" s="113"/>
      <c r="C1106" s="113"/>
      <c r="D1106" s="113"/>
      <c r="E1106" s="113"/>
      <c r="F1106" s="113"/>
      <c r="G1106" s="113"/>
      <c r="H1106" s="113"/>
      <c r="I1106" s="113"/>
      <c r="J1106" s="113"/>
      <c r="K1106" s="113"/>
      <c r="L1106" s="113"/>
      <c r="M1106" s="113"/>
      <c r="N1106" s="113"/>
      <c r="O1106" s="113"/>
      <c r="P1106" s="113"/>
      <c r="Q1106" s="113"/>
      <c r="R1106" s="113"/>
      <c r="S1106" s="113"/>
      <c r="T1106" s="113"/>
      <c r="U1106" s="113"/>
      <c r="V1106" s="113"/>
      <c r="W1106" s="113"/>
      <c r="X1106" s="113"/>
    </row>
    <row r="1107" spans="1:24" ht="15.75">
      <c r="A1107" s="116"/>
      <c r="B1107" s="113"/>
      <c r="C1107" s="113"/>
      <c r="D1107" s="113"/>
      <c r="E1107" s="113"/>
      <c r="F1107" s="113"/>
      <c r="G1107" s="113"/>
      <c r="H1107" s="113"/>
      <c r="I1107" s="113"/>
      <c r="J1107" s="113"/>
      <c r="K1107" s="113"/>
      <c r="L1107" s="113"/>
      <c r="M1107" s="113"/>
      <c r="N1107" s="113"/>
      <c r="O1107" s="113"/>
      <c r="P1107" s="113"/>
      <c r="Q1107" s="113"/>
      <c r="R1107" s="113"/>
      <c r="S1107" s="113"/>
      <c r="T1107" s="113"/>
      <c r="U1107" s="113"/>
      <c r="V1107" s="113"/>
      <c r="W1107" s="113"/>
      <c r="X1107" s="113"/>
    </row>
    <row r="1108" spans="1:24" ht="15.75">
      <c r="A1108" s="116"/>
      <c r="B1108" s="113"/>
      <c r="C1108" s="113"/>
      <c r="D1108" s="113"/>
      <c r="E1108" s="113"/>
      <c r="F1108" s="113"/>
      <c r="G1108" s="113"/>
      <c r="H1108" s="113"/>
      <c r="I1108" s="113"/>
      <c r="J1108" s="113"/>
      <c r="K1108" s="113"/>
      <c r="L1108" s="113"/>
      <c r="M1108" s="113"/>
      <c r="N1108" s="113"/>
      <c r="O1108" s="113"/>
      <c r="P1108" s="113"/>
      <c r="Q1108" s="113"/>
      <c r="R1108" s="113"/>
      <c r="S1108" s="113"/>
      <c r="T1108" s="113"/>
      <c r="U1108" s="113"/>
      <c r="V1108" s="113"/>
      <c r="W1108" s="113"/>
      <c r="X1108" s="113"/>
    </row>
    <row r="1109" spans="1:24" ht="15.75">
      <c r="A1109" s="116"/>
      <c r="B1109" s="113"/>
      <c r="C1109" s="113"/>
      <c r="D1109" s="113"/>
      <c r="E1109" s="113"/>
      <c r="F1109" s="113"/>
      <c r="G1109" s="113"/>
      <c r="H1109" s="113"/>
      <c r="I1109" s="113"/>
      <c r="J1109" s="113"/>
      <c r="K1109" s="113"/>
      <c r="L1109" s="113"/>
      <c r="M1109" s="113"/>
      <c r="N1109" s="113"/>
      <c r="O1109" s="113"/>
      <c r="P1109" s="113"/>
      <c r="Q1109" s="113"/>
      <c r="R1109" s="113"/>
      <c r="S1109" s="113"/>
      <c r="T1109" s="113"/>
      <c r="U1109" s="113"/>
      <c r="V1109" s="113"/>
      <c r="W1109" s="113"/>
      <c r="X1109" s="113"/>
    </row>
    <row r="1110" spans="1:24" ht="15.75">
      <c r="A1110" s="116"/>
      <c r="B1110" s="113"/>
      <c r="C1110" s="113"/>
      <c r="D1110" s="113"/>
      <c r="E1110" s="113"/>
      <c r="F1110" s="113"/>
      <c r="G1110" s="113"/>
      <c r="H1110" s="113"/>
      <c r="I1110" s="113"/>
      <c r="J1110" s="113"/>
      <c r="K1110" s="113"/>
      <c r="L1110" s="113"/>
      <c r="M1110" s="113"/>
      <c r="N1110" s="113"/>
      <c r="O1110" s="113"/>
      <c r="P1110" s="113"/>
      <c r="Q1110" s="113"/>
      <c r="R1110" s="113"/>
      <c r="S1110" s="113"/>
      <c r="T1110" s="113"/>
      <c r="U1110" s="113"/>
      <c r="V1110" s="113"/>
      <c r="W1110" s="113"/>
      <c r="X1110" s="113"/>
    </row>
    <row r="1111" spans="1:24" ht="15.75">
      <c r="A1111" s="116"/>
      <c r="B1111" s="113"/>
      <c r="C1111" s="113"/>
      <c r="D1111" s="113"/>
      <c r="E1111" s="113"/>
      <c r="F1111" s="113"/>
      <c r="G1111" s="113"/>
      <c r="H1111" s="113"/>
      <c r="I1111" s="113"/>
      <c r="J1111" s="113"/>
      <c r="K1111" s="113"/>
      <c r="L1111" s="113"/>
      <c r="M1111" s="113"/>
      <c r="N1111" s="113"/>
      <c r="O1111" s="113"/>
      <c r="P1111" s="113"/>
      <c r="Q1111" s="113"/>
      <c r="R1111" s="113"/>
      <c r="S1111" s="113"/>
      <c r="T1111" s="113"/>
      <c r="U1111" s="113"/>
      <c r="V1111" s="113"/>
      <c r="W1111" s="113"/>
      <c r="X1111" s="113"/>
    </row>
    <row r="1112" spans="1:24" ht="15.75">
      <c r="A1112" s="116"/>
      <c r="B1112" s="113"/>
      <c r="C1112" s="113"/>
      <c r="D1112" s="113"/>
      <c r="E1112" s="113"/>
      <c r="F1112" s="113"/>
      <c r="G1112" s="113"/>
      <c r="H1112" s="113"/>
      <c r="I1112" s="113"/>
      <c r="J1112" s="113"/>
      <c r="K1112" s="113"/>
      <c r="L1112" s="113"/>
      <c r="M1112" s="113"/>
      <c r="N1112" s="113"/>
      <c r="O1112" s="113"/>
      <c r="P1112" s="113"/>
      <c r="Q1112" s="113"/>
      <c r="R1112" s="113"/>
      <c r="S1112" s="113"/>
      <c r="T1112" s="113"/>
      <c r="U1112" s="113"/>
      <c r="V1112" s="113"/>
      <c r="W1112" s="113"/>
      <c r="X1112" s="113"/>
    </row>
    <row r="1113" spans="1:24" ht="15.75">
      <c r="A1113" s="116"/>
      <c r="B1113" s="113"/>
      <c r="C1113" s="113"/>
      <c r="D1113" s="113"/>
      <c r="E1113" s="113"/>
      <c r="F1113" s="113"/>
      <c r="G1113" s="113"/>
      <c r="H1113" s="113"/>
      <c r="I1113" s="113"/>
      <c r="J1113" s="113"/>
      <c r="K1113" s="113"/>
      <c r="L1113" s="113"/>
      <c r="M1113" s="113"/>
      <c r="N1113" s="113"/>
      <c r="O1113" s="113"/>
      <c r="P1113" s="113"/>
      <c r="Q1113" s="113"/>
      <c r="R1113" s="113"/>
      <c r="S1113" s="113"/>
      <c r="T1113" s="113"/>
      <c r="U1113" s="113"/>
      <c r="V1113" s="113"/>
      <c r="W1113" s="113"/>
      <c r="X1113" s="113"/>
    </row>
    <row r="1114" spans="1:24" ht="15.75">
      <c r="A1114" s="116"/>
      <c r="B1114" s="113"/>
      <c r="C1114" s="113"/>
      <c r="D1114" s="113"/>
      <c r="E1114" s="113"/>
      <c r="F1114" s="113"/>
      <c r="G1114" s="113"/>
      <c r="H1114" s="113"/>
      <c r="I1114" s="113"/>
      <c r="J1114" s="113"/>
      <c r="K1114" s="113"/>
      <c r="L1114" s="113"/>
      <c r="M1114" s="113"/>
      <c r="N1114" s="113"/>
      <c r="O1114" s="113"/>
      <c r="P1114" s="113"/>
      <c r="Q1114" s="113"/>
      <c r="R1114" s="113"/>
      <c r="S1114" s="113"/>
      <c r="T1114" s="113"/>
      <c r="U1114" s="113"/>
      <c r="V1114" s="113"/>
      <c r="W1114" s="113"/>
      <c r="X1114" s="113"/>
    </row>
    <row r="1115" spans="1:24" ht="15.75">
      <c r="A1115" s="116"/>
      <c r="B1115" s="113"/>
      <c r="C1115" s="113"/>
      <c r="D1115" s="113"/>
      <c r="E1115" s="113"/>
      <c r="F1115" s="113"/>
      <c r="G1115" s="113"/>
      <c r="H1115" s="113"/>
      <c r="I1115" s="113"/>
      <c r="J1115" s="113"/>
      <c r="K1115" s="113"/>
      <c r="L1115" s="113"/>
      <c r="M1115" s="113"/>
      <c r="N1115" s="113"/>
      <c r="O1115" s="113"/>
      <c r="P1115" s="113"/>
      <c r="Q1115" s="113"/>
      <c r="R1115" s="113"/>
      <c r="S1115" s="113"/>
      <c r="T1115" s="113"/>
      <c r="U1115" s="113"/>
      <c r="V1115" s="113"/>
      <c r="W1115" s="113"/>
      <c r="X1115" s="113"/>
    </row>
    <row r="1116" spans="1:24" ht="15.75">
      <c r="A1116" s="116"/>
      <c r="B1116" s="113"/>
      <c r="C1116" s="113"/>
      <c r="D1116" s="113"/>
      <c r="E1116" s="113"/>
      <c r="F1116" s="113"/>
      <c r="G1116" s="113"/>
      <c r="H1116" s="113"/>
      <c r="I1116" s="113"/>
      <c r="J1116" s="113"/>
      <c r="K1116" s="113"/>
      <c r="L1116" s="113"/>
      <c r="M1116" s="113"/>
      <c r="N1116" s="113"/>
      <c r="O1116" s="113"/>
      <c r="P1116" s="113"/>
      <c r="Q1116" s="113"/>
      <c r="R1116" s="113"/>
      <c r="S1116" s="113"/>
      <c r="T1116" s="113"/>
      <c r="U1116" s="113"/>
      <c r="V1116" s="113"/>
      <c r="W1116" s="113"/>
      <c r="X1116" s="113"/>
    </row>
    <row r="1117" spans="1:24" ht="15.75">
      <c r="A1117" s="116"/>
      <c r="B1117" s="113"/>
      <c r="C1117" s="113"/>
      <c r="D1117" s="113"/>
      <c r="E1117" s="113"/>
      <c r="F1117" s="113"/>
      <c r="G1117" s="113"/>
      <c r="H1117" s="113"/>
      <c r="I1117" s="113"/>
      <c r="J1117" s="113"/>
      <c r="K1117" s="113"/>
      <c r="L1117" s="113"/>
      <c r="M1117" s="113"/>
      <c r="N1117" s="113"/>
      <c r="O1117" s="113"/>
      <c r="P1117" s="113"/>
      <c r="Q1117" s="113"/>
      <c r="R1117" s="113"/>
      <c r="S1117" s="113"/>
      <c r="T1117" s="113"/>
      <c r="U1117" s="113"/>
      <c r="V1117" s="113"/>
      <c r="W1117" s="113"/>
      <c r="X1117" s="113"/>
    </row>
    <row r="1118" spans="1:24" ht="15.75">
      <c r="A1118" s="116"/>
      <c r="B1118" s="113"/>
      <c r="C1118" s="113"/>
      <c r="D1118" s="113"/>
      <c r="E1118" s="113"/>
      <c r="F1118" s="113"/>
      <c r="G1118" s="113"/>
      <c r="H1118" s="113"/>
      <c r="I1118" s="113"/>
      <c r="J1118" s="113"/>
      <c r="K1118" s="113"/>
      <c r="L1118" s="113"/>
      <c r="M1118" s="113"/>
      <c r="N1118" s="113"/>
      <c r="O1118" s="113"/>
      <c r="P1118" s="113"/>
      <c r="Q1118" s="113"/>
      <c r="R1118" s="113"/>
      <c r="S1118" s="113"/>
      <c r="T1118" s="113"/>
      <c r="U1118" s="113"/>
      <c r="V1118" s="113"/>
      <c r="W1118" s="113"/>
      <c r="X1118" s="113"/>
    </row>
    <row r="1119" spans="1:24" ht="15.75">
      <c r="A1119" s="116"/>
      <c r="B1119" s="113"/>
      <c r="C1119" s="113"/>
      <c r="D1119" s="113"/>
      <c r="E1119" s="113"/>
      <c r="F1119" s="113"/>
      <c r="G1119" s="113"/>
      <c r="H1119" s="113"/>
      <c r="I1119" s="113"/>
      <c r="J1119" s="113"/>
      <c r="K1119" s="113"/>
      <c r="L1119" s="113"/>
      <c r="M1119" s="113"/>
      <c r="N1119" s="113"/>
      <c r="O1119" s="113"/>
      <c r="P1119" s="113"/>
      <c r="Q1119" s="113"/>
      <c r="R1119" s="113"/>
      <c r="S1119" s="113"/>
      <c r="T1119" s="113"/>
      <c r="U1119" s="113"/>
      <c r="V1119" s="113"/>
      <c r="W1119" s="113"/>
      <c r="X1119" s="113"/>
    </row>
    <row r="1120" spans="1:24" ht="15.75">
      <c r="A1120" s="116"/>
      <c r="B1120" s="113"/>
      <c r="C1120" s="113"/>
      <c r="D1120" s="113"/>
      <c r="E1120" s="113"/>
      <c r="F1120" s="113"/>
      <c r="G1120" s="113"/>
      <c r="H1120" s="113"/>
      <c r="I1120" s="113"/>
      <c r="J1120" s="113"/>
      <c r="K1120" s="113"/>
      <c r="L1120" s="113"/>
      <c r="M1120" s="113"/>
      <c r="N1120" s="113"/>
      <c r="O1120" s="113"/>
      <c r="P1120" s="113"/>
      <c r="Q1120" s="113"/>
      <c r="R1120" s="113"/>
      <c r="S1120" s="113"/>
      <c r="T1120" s="113"/>
      <c r="U1120" s="113"/>
      <c r="V1120" s="113"/>
      <c r="W1120" s="113"/>
      <c r="X1120" s="113"/>
    </row>
    <row r="1121" spans="1:24" ht="15.75">
      <c r="A1121" s="116"/>
      <c r="B1121" s="113"/>
      <c r="C1121" s="113"/>
      <c r="D1121" s="113"/>
      <c r="E1121" s="113"/>
      <c r="F1121" s="113"/>
      <c r="G1121" s="113"/>
      <c r="H1121" s="113"/>
      <c r="I1121" s="113"/>
      <c r="J1121" s="113"/>
      <c r="K1121" s="113"/>
      <c r="L1121" s="113"/>
      <c r="M1121" s="113"/>
      <c r="N1121" s="113"/>
      <c r="O1121" s="113"/>
      <c r="P1121" s="113"/>
      <c r="Q1121" s="113"/>
      <c r="R1121" s="113"/>
      <c r="S1121" s="113"/>
      <c r="T1121" s="113"/>
      <c r="U1121" s="113"/>
      <c r="V1121" s="113"/>
      <c r="W1121" s="113"/>
      <c r="X1121" s="113"/>
    </row>
    <row r="1122" spans="1:24" ht="15.75">
      <c r="A1122" s="116"/>
      <c r="B1122" s="113"/>
      <c r="C1122" s="113"/>
      <c r="D1122" s="113"/>
      <c r="E1122" s="113"/>
      <c r="F1122" s="113"/>
      <c r="G1122" s="113"/>
      <c r="H1122" s="113"/>
      <c r="I1122" s="113"/>
      <c r="J1122" s="113"/>
      <c r="K1122" s="113"/>
      <c r="L1122" s="113"/>
      <c r="M1122" s="113"/>
      <c r="N1122" s="113"/>
      <c r="O1122" s="113"/>
      <c r="P1122" s="113"/>
      <c r="Q1122" s="113"/>
      <c r="R1122" s="113"/>
      <c r="S1122" s="113"/>
      <c r="T1122" s="113"/>
      <c r="U1122" s="113"/>
      <c r="V1122" s="113"/>
      <c r="W1122" s="113"/>
      <c r="X1122" s="113"/>
    </row>
    <row r="1123" spans="1:24" ht="15.75">
      <c r="A1123" s="116"/>
      <c r="B1123" s="113"/>
      <c r="C1123" s="113"/>
      <c r="D1123" s="113"/>
      <c r="E1123" s="113"/>
      <c r="F1123" s="113"/>
      <c r="G1123" s="113"/>
      <c r="H1123" s="113"/>
      <c r="I1123" s="113"/>
      <c r="J1123" s="113"/>
      <c r="K1123" s="113"/>
      <c r="L1123" s="113"/>
      <c r="M1123" s="113"/>
      <c r="N1123" s="113"/>
      <c r="O1123" s="113"/>
      <c r="P1123" s="113"/>
      <c r="Q1123" s="113"/>
      <c r="R1123" s="113"/>
      <c r="S1123" s="113"/>
      <c r="T1123" s="113"/>
      <c r="U1123" s="113"/>
      <c r="V1123" s="113"/>
      <c r="W1123" s="113"/>
      <c r="X1123" s="113"/>
    </row>
    <row r="1124" spans="1:24" ht="15.75">
      <c r="A1124" s="116"/>
      <c r="B1124" s="113"/>
      <c r="C1124" s="113"/>
      <c r="D1124" s="113"/>
      <c r="E1124" s="113"/>
      <c r="F1124" s="113"/>
      <c r="G1124" s="113"/>
      <c r="H1124" s="113"/>
      <c r="I1124" s="113"/>
      <c r="J1124" s="113"/>
      <c r="K1124" s="113"/>
      <c r="L1124" s="113"/>
      <c r="M1124" s="113"/>
      <c r="N1124" s="113"/>
      <c r="O1124" s="113"/>
      <c r="P1124" s="113"/>
      <c r="Q1124" s="113"/>
      <c r="R1124" s="113"/>
      <c r="S1124" s="113"/>
      <c r="T1124" s="113"/>
      <c r="U1124" s="113"/>
      <c r="V1124" s="113"/>
      <c r="W1124" s="113"/>
      <c r="X1124" s="113"/>
    </row>
    <row r="1125" spans="1:24" ht="15.75">
      <c r="A1125" s="116"/>
      <c r="B1125" s="113"/>
      <c r="C1125" s="113"/>
      <c r="D1125" s="113"/>
      <c r="E1125" s="113"/>
      <c r="F1125" s="113"/>
      <c r="G1125" s="113"/>
      <c r="H1125" s="113"/>
      <c r="I1125" s="113"/>
      <c r="J1125" s="113"/>
      <c r="K1125" s="113"/>
      <c r="L1125" s="113"/>
      <c r="M1125" s="113"/>
      <c r="N1125" s="113"/>
      <c r="O1125" s="113"/>
      <c r="P1125" s="113"/>
      <c r="Q1125" s="113"/>
      <c r="R1125" s="113"/>
      <c r="S1125" s="113"/>
      <c r="T1125" s="113"/>
      <c r="U1125" s="113"/>
      <c r="V1125" s="113"/>
      <c r="W1125" s="113"/>
      <c r="X1125" s="113"/>
    </row>
    <row r="1126" spans="1:24" ht="15.75">
      <c r="A1126" s="116"/>
      <c r="B1126" s="113"/>
      <c r="C1126" s="113"/>
      <c r="D1126" s="113"/>
      <c r="E1126" s="113"/>
      <c r="F1126" s="113"/>
      <c r="G1126" s="113"/>
      <c r="H1126" s="113"/>
      <c r="I1126" s="113"/>
      <c r="J1126" s="113"/>
      <c r="K1126" s="113"/>
      <c r="L1126" s="113"/>
      <c r="M1126" s="113"/>
      <c r="N1126" s="113"/>
      <c r="O1126" s="113"/>
      <c r="P1126" s="113"/>
      <c r="Q1126" s="113"/>
      <c r="R1126" s="113"/>
      <c r="S1126" s="113"/>
      <c r="T1126" s="113"/>
      <c r="U1126" s="113"/>
      <c r="V1126" s="113"/>
      <c r="W1126" s="113"/>
      <c r="X1126" s="113"/>
    </row>
    <row r="1127" spans="1:24" ht="15.75">
      <c r="A1127" s="116"/>
      <c r="B1127" s="113"/>
      <c r="C1127" s="113"/>
      <c r="D1127" s="113"/>
      <c r="E1127" s="113"/>
      <c r="F1127" s="113"/>
      <c r="G1127" s="113"/>
      <c r="H1127" s="113"/>
      <c r="I1127" s="113"/>
      <c r="J1127" s="113"/>
      <c r="K1127" s="113"/>
      <c r="L1127" s="113"/>
      <c r="M1127" s="113"/>
      <c r="N1127" s="113"/>
      <c r="O1127" s="113"/>
      <c r="P1127" s="113"/>
      <c r="Q1127" s="113"/>
      <c r="R1127" s="113"/>
      <c r="S1127" s="113"/>
      <c r="T1127" s="113"/>
      <c r="U1127" s="113"/>
      <c r="V1127" s="113"/>
      <c r="W1127" s="113"/>
      <c r="X1127" s="113"/>
    </row>
    <row r="1128" spans="1:24" ht="15.75">
      <c r="A1128" s="116"/>
      <c r="B1128" s="113"/>
      <c r="C1128" s="113"/>
      <c r="D1128" s="113"/>
      <c r="E1128" s="113"/>
      <c r="F1128" s="113"/>
      <c r="G1128" s="113"/>
      <c r="H1128" s="113"/>
      <c r="I1128" s="113"/>
      <c r="J1128" s="113"/>
      <c r="K1128" s="113"/>
      <c r="L1128" s="113"/>
      <c r="M1128" s="113"/>
      <c r="N1128" s="113"/>
      <c r="O1128" s="113"/>
      <c r="P1128" s="113"/>
      <c r="Q1128" s="113"/>
      <c r="R1128" s="113"/>
      <c r="S1128" s="113"/>
      <c r="T1128" s="113"/>
      <c r="U1128" s="113"/>
      <c r="V1128" s="113"/>
      <c r="W1128" s="113"/>
      <c r="X1128" s="113"/>
    </row>
    <row r="1129" spans="1:24" ht="15.75">
      <c r="A1129" s="116"/>
      <c r="B1129" s="113"/>
      <c r="C1129" s="113"/>
      <c r="D1129" s="113"/>
      <c r="E1129" s="113"/>
      <c r="F1129" s="113"/>
      <c r="G1129" s="113"/>
      <c r="H1129" s="113"/>
      <c r="I1129" s="113"/>
      <c r="J1129" s="113"/>
      <c r="K1129" s="113"/>
      <c r="L1129" s="113"/>
      <c r="M1129" s="113"/>
      <c r="N1129" s="113"/>
      <c r="O1129" s="113"/>
      <c r="P1129" s="113"/>
      <c r="Q1129" s="113"/>
      <c r="R1129" s="113"/>
      <c r="S1129" s="113"/>
      <c r="T1129" s="113"/>
      <c r="U1129" s="113"/>
      <c r="V1129" s="113"/>
      <c r="W1129" s="113"/>
      <c r="X1129" s="113"/>
    </row>
    <row r="1130" spans="1:24" ht="15.75">
      <c r="A1130" s="116"/>
      <c r="B1130" s="113"/>
      <c r="C1130" s="113"/>
      <c r="D1130" s="113"/>
      <c r="E1130" s="113"/>
      <c r="F1130" s="113"/>
      <c r="G1130" s="113"/>
      <c r="H1130" s="113"/>
      <c r="I1130" s="113"/>
      <c r="J1130" s="113"/>
      <c r="K1130" s="113"/>
      <c r="L1130" s="113"/>
      <c r="M1130" s="113"/>
      <c r="N1130" s="113"/>
      <c r="O1130" s="113"/>
      <c r="P1130" s="113"/>
      <c r="Q1130" s="113"/>
      <c r="R1130" s="113"/>
      <c r="S1130" s="113"/>
      <c r="T1130" s="113"/>
      <c r="U1130" s="113"/>
      <c r="V1130" s="113"/>
      <c r="W1130" s="113"/>
      <c r="X1130" s="113"/>
    </row>
    <row r="1131" spans="1:24" ht="15.75">
      <c r="A1131" s="116"/>
      <c r="B1131" s="113"/>
      <c r="C1131" s="113"/>
      <c r="D1131" s="113"/>
      <c r="E1131" s="113"/>
      <c r="F1131" s="113"/>
      <c r="G1131" s="113"/>
      <c r="H1131" s="113"/>
      <c r="I1131" s="113"/>
      <c r="J1131" s="113"/>
      <c r="K1131" s="113"/>
      <c r="L1131" s="113"/>
      <c r="M1131" s="113"/>
      <c r="N1131" s="113"/>
      <c r="O1131" s="113"/>
      <c r="P1131" s="113"/>
      <c r="Q1131" s="113"/>
      <c r="R1131" s="113"/>
      <c r="S1131" s="113"/>
      <c r="T1131" s="113"/>
      <c r="U1131" s="113"/>
      <c r="V1131" s="113"/>
      <c r="W1131" s="113"/>
      <c r="X1131" s="113"/>
    </row>
    <row r="1132" spans="1:24" ht="15.75">
      <c r="A1132" s="116"/>
      <c r="B1132" s="113"/>
      <c r="C1132" s="113"/>
      <c r="D1132" s="113"/>
      <c r="E1132" s="113"/>
      <c r="F1132" s="113"/>
      <c r="G1132" s="113"/>
      <c r="H1132" s="113"/>
      <c r="I1132" s="113"/>
      <c r="J1132" s="113"/>
      <c r="K1132" s="113"/>
      <c r="L1132" s="113"/>
      <c r="M1132" s="113"/>
      <c r="N1132" s="113"/>
      <c r="O1132" s="113"/>
      <c r="P1132" s="113"/>
      <c r="Q1132" s="113"/>
      <c r="R1132" s="113"/>
      <c r="S1132" s="113"/>
      <c r="T1132" s="113"/>
      <c r="U1132" s="113"/>
      <c r="V1132" s="113"/>
      <c r="W1132" s="113"/>
      <c r="X1132" s="113"/>
    </row>
    <row r="1133" spans="1:24" ht="15.75">
      <c r="A1133" s="116"/>
      <c r="B1133" s="113"/>
      <c r="C1133" s="113"/>
      <c r="D1133" s="113"/>
      <c r="E1133" s="113"/>
      <c r="F1133" s="113"/>
      <c r="G1133" s="113"/>
      <c r="H1133" s="113"/>
      <c r="I1133" s="113"/>
      <c r="J1133" s="113"/>
      <c r="K1133" s="113"/>
      <c r="L1133" s="113"/>
      <c r="M1133" s="113"/>
      <c r="N1133" s="113"/>
      <c r="O1133" s="113"/>
      <c r="P1133" s="113"/>
      <c r="Q1133" s="113"/>
      <c r="R1133" s="113"/>
      <c r="S1133" s="113"/>
      <c r="T1133" s="113"/>
      <c r="U1133" s="113"/>
      <c r="V1133" s="113"/>
      <c r="W1133" s="113"/>
      <c r="X1133" s="113"/>
    </row>
    <row r="1134" spans="1:24" ht="15.75">
      <c r="A1134" s="116"/>
      <c r="B1134" s="113"/>
      <c r="C1134" s="113"/>
      <c r="D1134" s="113"/>
      <c r="E1134" s="113"/>
      <c r="F1134" s="113"/>
      <c r="G1134" s="113"/>
      <c r="H1134" s="113"/>
      <c r="I1134" s="113"/>
      <c r="J1134" s="113"/>
      <c r="K1134" s="113"/>
      <c r="L1134" s="113"/>
      <c r="M1134" s="113"/>
      <c r="N1134" s="113"/>
      <c r="O1134" s="113"/>
      <c r="P1134" s="113"/>
      <c r="Q1134" s="113"/>
      <c r="R1134" s="113"/>
      <c r="S1134" s="113"/>
      <c r="T1134" s="113"/>
      <c r="U1134" s="113"/>
      <c r="V1134" s="113"/>
      <c r="W1134" s="113"/>
      <c r="X1134" s="113"/>
    </row>
    <row r="1135" spans="1:24" ht="15.75">
      <c r="A1135" s="116"/>
      <c r="B1135" s="113"/>
      <c r="C1135" s="113"/>
      <c r="D1135" s="113"/>
      <c r="E1135" s="113"/>
      <c r="F1135" s="113"/>
      <c r="G1135" s="113"/>
      <c r="H1135" s="113"/>
      <c r="I1135" s="113"/>
      <c r="J1135" s="113"/>
      <c r="K1135" s="113"/>
      <c r="L1135" s="113"/>
      <c r="M1135" s="113"/>
      <c r="N1135" s="113"/>
      <c r="O1135" s="113"/>
      <c r="P1135" s="113"/>
      <c r="Q1135" s="113"/>
      <c r="R1135" s="113"/>
      <c r="S1135" s="113"/>
      <c r="T1135" s="113"/>
      <c r="U1135" s="113"/>
      <c r="V1135" s="113"/>
      <c r="W1135" s="113"/>
      <c r="X1135" s="113"/>
    </row>
    <row r="1136" spans="1:24" ht="15.75">
      <c r="A1136" s="116"/>
      <c r="B1136" s="113"/>
      <c r="C1136" s="113"/>
      <c r="D1136" s="113"/>
      <c r="E1136" s="113"/>
      <c r="F1136" s="113"/>
      <c r="G1136" s="113"/>
      <c r="H1136" s="113"/>
      <c r="I1136" s="113"/>
      <c r="J1136" s="113"/>
      <c r="K1136" s="113"/>
      <c r="L1136" s="113"/>
      <c r="M1136" s="113"/>
      <c r="N1136" s="113"/>
      <c r="O1136" s="113"/>
      <c r="P1136" s="113"/>
      <c r="Q1136" s="113"/>
      <c r="R1136" s="113"/>
      <c r="S1136" s="113"/>
      <c r="T1136" s="113"/>
      <c r="U1136" s="113"/>
      <c r="V1136" s="113"/>
      <c r="W1136" s="113"/>
      <c r="X1136" s="113"/>
    </row>
    <row r="1137" spans="1:24" ht="15.75">
      <c r="A1137" s="116"/>
      <c r="B1137" s="113"/>
      <c r="C1137" s="113"/>
      <c r="D1137" s="113"/>
      <c r="E1137" s="113"/>
      <c r="F1137" s="113"/>
      <c r="G1137" s="113"/>
      <c r="H1137" s="113"/>
      <c r="I1137" s="113"/>
      <c r="J1137" s="113"/>
      <c r="K1137" s="113"/>
      <c r="L1137" s="113"/>
      <c r="M1137" s="113"/>
      <c r="N1137" s="113"/>
      <c r="O1137" s="113"/>
      <c r="P1137" s="113"/>
      <c r="Q1137" s="113"/>
      <c r="R1137" s="113"/>
      <c r="S1137" s="113"/>
      <c r="T1137" s="113"/>
      <c r="U1137" s="113"/>
      <c r="V1137" s="113"/>
      <c r="W1137" s="113"/>
      <c r="X1137" s="113"/>
    </row>
    <row r="1138" spans="1:24" ht="15.75">
      <c r="A1138" s="116"/>
      <c r="B1138" s="113"/>
      <c r="C1138" s="113"/>
      <c r="D1138" s="113"/>
      <c r="E1138" s="113"/>
      <c r="F1138" s="113"/>
      <c r="G1138" s="113"/>
      <c r="H1138" s="113"/>
      <c r="I1138" s="113"/>
      <c r="J1138" s="113"/>
      <c r="K1138" s="113"/>
      <c r="L1138" s="113"/>
      <c r="M1138" s="113"/>
      <c r="N1138" s="113"/>
      <c r="O1138" s="113"/>
      <c r="P1138" s="113"/>
      <c r="Q1138" s="113"/>
      <c r="R1138" s="113"/>
      <c r="S1138" s="113"/>
      <c r="T1138" s="113"/>
      <c r="U1138" s="113"/>
      <c r="V1138" s="113"/>
      <c r="W1138" s="113"/>
      <c r="X1138" s="113"/>
    </row>
    <row r="1139" spans="1:24" ht="15.75">
      <c r="A1139" s="116"/>
      <c r="B1139" s="113"/>
      <c r="C1139" s="113"/>
      <c r="D1139" s="113"/>
      <c r="E1139" s="113"/>
      <c r="F1139" s="113"/>
      <c r="G1139" s="113"/>
      <c r="H1139" s="113"/>
      <c r="I1139" s="113"/>
      <c r="J1139" s="113"/>
      <c r="K1139" s="113"/>
      <c r="L1139" s="113"/>
      <c r="M1139" s="113"/>
      <c r="N1139" s="113"/>
      <c r="O1139" s="113"/>
      <c r="P1139" s="113"/>
      <c r="Q1139" s="113"/>
      <c r="R1139" s="113"/>
      <c r="S1139" s="113"/>
      <c r="T1139" s="113"/>
      <c r="U1139" s="113"/>
      <c r="V1139" s="113"/>
      <c r="W1139" s="113"/>
      <c r="X1139" s="113"/>
    </row>
    <row r="1140" spans="1:24" ht="15.75">
      <c r="A1140" s="116"/>
      <c r="B1140" s="113"/>
      <c r="C1140" s="113"/>
      <c r="D1140" s="113"/>
      <c r="E1140" s="113"/>
      <c r="F1140" s="113"/>
      <c r="G1140" s="113"/>
      <c r="H1140" s="113"/>
      <c r="I1140" s="113"/>
      <c r="J1140" s="113"/>
      <c r="K1140" s="113"/>
      <c r="L1140" s="113"/>
      <c r="M1140" s="113"/>
      <c r="N1140" s="113"/>
      <c r="O1140" s="113"/>
      <c r="P1140" s="113"/>
      <c r="Q1140" s="113"/>
      <c r="R1140" s="113"/>
      <c r="S1140" s="113"/>
      <c r="T1140" s="113"/>
      <c r="U1140" s="113"/>
      <c r="V1140" s="113"/>
      <c r="W1140" s="113"/>
      <c r="X1140" s="113"/>
    </row>
    <row r="1141" spans="1:24" ht="15.75">
      <c r="A1141" s="116"/>
      <c r="B1141" s="113"/>
      <c r="C1141" s="113"/>
      <c r="D1141" s="113"/>
      <c r="E1141" s="113"/>
      <c r="F1141" s="113"/>
      <c r="G1141" s="113"/>
      <c r="H1141" s="113"/>
      <c r="I1141" s="113"/>
      <c r="J1141" s="113"/>
      <c r="K1141" s="113"/>
      <c r="L1141" s="113"/>
      <c r="M1141" s="113"/>
      <c r="N1141" s="113"/>
      <c r="O1141" s="113"/>
      <c r="P1141" s="113"/>
      <c r="Q1141" s="113"/>
      <c r="R1141" s="113"/>
      <c r="S1141" s="113"/>
      <c r="T1141" s="113"/>
      <c r="U1141" s="113"/>
      <c r="V1141" s="113"/>
      <c r="W1141" s="113"/>
      <c r="X1141" s="113"/>
    </row>
    <row r="1142" spans="1:24" ht="15.75">
      <c r="A1142" s="116"/>
      <c r="B1142" s="113"/>
      <c r="C1142" s="113"/>
      <c r="D1142" s="113"/>
      <c r="E1142" s="113"/>
      <c r="F1142" s="113"/>
      <c r="G1142" s="113"/>
      <c r="H1142" s="113"/>
      <c r="I1142" s="113"/>
      <c r="J1142" s="113"/>
      <c r="K1142" s="113"/>
      <c r="L1142" s="113"/>
      <c r="M1142" s="113"/>
      <c r="N1142" s="113"/>
      <c r="O1142" s="113"/>
      <c r="P1142" s="113"/>
      <c r="Q1142" s="113"/>
      <c r="R1142" s="113"/>
      <c r="S1142" s="113"/>
      <c r="T1142" s="113"/>
      <c r="U1142" s="113"/>
      <c r="V1142" s="113"/>
      <c r="W1142" s="113"/>
      <c r="X1142" s="113"/>
    </row>
    <row r="1143" spans="1:24" ht="15.75">
      <c r="A1143" s="116"/>
      <c r="B1143" s="113"/>
      <c r="C1143" s="113"/>
      <c r="D1143" s="113"/>
      <c r="E1143" s="113"/>
      <c r="F1143" s="113"/>
      <c r="G1143" s="113"/>
      <c r="H1143" s="113"/>
      <c r="I1143" s="113"/>
      <c r="J1143" s="113"/>
      <c r="K1143" s="113"/>
      <c r="L1143" s="113"/>
      <c r="M1143" s="113"/>
      <c r="N1143" s="113"/>
      <c r="O1143" s="113"/>
      <c r="P1143" s="113"/>
      <c r="Q1143" s="113"/>
      <c r="R1143" s="113"/>
      <c r="S1143" s="113"/>
      <c r="T1143" s="113"/>
      <c r="U1143" s="113"/>
      <c r="V1143" s="113"/>
      <c r="W1143" s="113"/>
      <c r="X1143" s="113"/>
    </row>
    <row r="1144" spans="1:24" ht="15.75">
      <c r="A1144" s="116"/>
      <c r="B1144" s="113"/>
      <c r="C1144" s="113"/>
      <c r="D1144" s="113"/>
      <c r="E1144" s="113"/>
      <c r="F1144" s="113"/>
      <c r="G1144" s="113"/>
      <c r="H1144" s="113"/>
      <c r="I1144" s="113"/>
      <c r="J1144" s="113"/>
      <c r="K1144" s="113"/>
      <c r="L1144" s="113"/>
      <c r="M1144" s="113"/>
      <c r="N1144" s="113"/>
      <c r="O1144" s="113"/>
      <c r="P1144" s="113"/>
      <c r="Q1144" s="113"/>
      <c r="R1144" s="113"/>
      <c r="S1144" s="113"/>
      <c r="T1144" s="113"/>
      <c r="U1144" s="113"/>
      <c r="V1144" s="113"/>
      <c r="W1144" s="113"/>
      <c r="X1144" s="113"/>
    </row>
    <row r="1145" spans="1:24" ht="15.75">
      <c r="A1145" s="116"/>
      <c r="B1145" s="113"/>
      <c r="C1145" s="113"/>
      <c r="D1145" s="113"/>
      <c r="E1145" s="113"/>
      <c r="F1145" s="113"/>
      <c r="G1145" s="113"/>
      <c r="H1145" s="113"/>
      <c r="I1145" s="113"/>
      <c r="J1145" s="113"/>
      <c r="K1145" s="113"/>
      <c r="L1145" s="113"/>
      <c r="M1145" s="113"/>
      <c r="N1145" s="113"/>
      <c r="O1145" s="113"/>
      <c r="P1145" s="113"/>
      <c r="Q1145" s="113"/>
      <c r="R1145" s="113"/>
      <c r="S1145" s="113"/>
      <c r="T1145" s="113"/>
      <c r="U1145" s="113"/>
      <c r="V1145" s="113"/>
      <c r="W1145" s="113"/>
      <c r="X1145" s="113"/>
    </row>
    <row r="1146" spans="1:24" ht="15.75">
      <c r="A1146" s="116"/>
      <c r="B1146" s="113"/>
      <c r="C1146" s="113"/>
      <c r="D1146" s="113"/>
      <c r="E1146" s="113"/>
      <c r="F1146" s="113"/>
      <c r="G1146" s="113"/>
      <c r="H1146" s="113"/>
      <c r="I1146" s="113"/>
      <c r="J1146" s="113"/>
      <c r="K1146" s="113"/>
      <c r="L1146" s="113"/>
      <c r="M1146" s="113"/>
      <c r="N1146" s="113"/>
      <c r="O1146" s="113"/>
      <c r="P1146" s="113"/>
      <c r="Q1146" s="113"/>
      <c r="R1146" s="113"/>
      <c r="S1146" s="113"/>
      <c r="T1146" s="113"/>
      <c r="U1146" s="113"/>
      <c r="V1146" s="113"/>
      <c r="W1146" s="113"/>
      <c r="X1146" s="113"/>
    </row>
    <row r="1147" spans="1:24" ht="15.75">
      <c r="A1147" s="116"/>
      <c r="B1147" s="113"/>
      <c r="C1147" s="113"/>
      <c r="D1147" s="113"/>
      <c r="E1147" s="113"/>
      <c r="F1147" s="113"/>
      <c r="G1147" s="113"/>
      <c r="H1147" s="113"/>
      <c r="I1147" s="113"/>
      <c r="J1147" s="113"/>
      <c r="K1147" s="113"/>
      <c r="L1147" s="113"/>
      <c r="M1147" s="113"/>
      <c r="N1147" s="113"/>
      <c r="O1147" s="113"/>
      <c r="P1147" s="113"/>
      <c r="Q1147" s="113"/>
      <c r="R1147" s="113"/>
      <c r="S1147" s="113"/>
      <c r="T1147" s="113"/>
      <c r="U1147" s="113"/>
      <c r="V1147" s="113"/>
      <c r="W1147" s="113"/>
      <c r="X1147" s="113"/>
    </row>
    <row r="1148" spans="1:24" ht="15.75">
      <c r="A1148" s="116"/>
      <c r="B1148" s="113"/>
      <c r="C1148" s="113"/>
      <c r="D1148" s="113"/>
      <c r="E1148" s="113"/>
      <c r="F1148" s="113"/>
      <c r="G1148" s="113"/>
      <c r="H1148" s="113"/>
      <c r="I1148" s="113"/>
      <c r="J1148" s="113"/>
      <c r="K1148" s="113"/>
      <c r="L1148" s="113"/>
      <c r="M1148" s="113"/>
      <c r="N1148" s="113"/>
      <c r="O1148" s="113"/>
      <c r="P1148" s="113"/>
      <c r="Q1148" s="113"/>
      <c r="R1148" s="113"/>
      <c r="S1148" s="113"/>
      <c r="T1148" s="113"/>
      <c r="U1148" s="113"/>
      <c r="V1148" s="113"/>
      <c r="W1148" s="113"/>
      <c r="X1148" s="113"/>
    </row>
    <row r="1149" spans="1:24" ht="15.75">
      <c r="A1149" s="116"/>
      <c r="B1149" s="113"/>
      <c r="C1149" s="113"/>
      <c r="D1149" s="113"/>
      <c r="E1149" s="113"/>
      <c r="F1149" s="113"/>
      <c r="G1149" s="113"/>
      <c r="H1149" s="113"/>
      <c r="I1149" s="113"/>
      <c r="J1149" s="113"/>
      <c r="K1149" s="113"/>
      <c r="L1149" s="113"/>
      <c r="M1149" s="113"/>
      <c r="N1149" s="113"/>
      <c r="O1149" s="113"/>
      <c r="P1149" s="113"/>
      <c r="Q1149" s="113"/>
      <c r="R1149" s="113"/>
      <c r="S1149" s="113"/>
      <c r="T1149" s="113"/>
      <c r="U1149" s="113"/>
      <c r="V1149" s="113"/>
      <c r="W1149" s="113"/>
      <c r="X1149" s="113"/>
    </row>
    <row r="1150" spans="1:24" ht="15.75">
      <c r="A1150" s="116"/>
      <c r="B1150" s="113"/>
      <c r="C1150" s="113"/>
      <c r="D1150" s="113"/>
      <c r="E1150" s="113"/>
      <c r="F1150" s="113"/>
      <c r="G1150" s="113"/>
      <c r="H1150" s="113"/>
      <c r="I1150" s="113"/>
      <c r="J1150" s="113"/>
      <c r="K1150" s="113"/>
      <c r="L1150" s="113"/>
      <c r="M1150" s="113"/>
      <c r="N1150" s="113"/>
      <c r="O1150" s="113"/>
      <c r="P1150" s="113"/>
      <c r="Q1150" s="113"/>
      <c r="R1150" s="113"/>
      <c r="S1150" s="113"/>
      <c r="T1150" s="113"/>
      <c r="U1150" s="113"/>
      <c r="V1150" s="113"/>
      <c r="W1150" s="113"/>
      <c r="X1150" s="113"/>
    </row>
    <row r="1151" spans="1:24" ht="15.75">
      <c r="A1151" s="116"/>
      <c r="B1151" s="113"/>
      <c r="C1151" s="113"/>
      <c r="D1151" s="113"/>
      <c r="E1151" s="113"/>
      <c r="F1151" s="113"/>
      <c r="G1151" s="113"/>
      <c r="H1151" s="113"/>
      <c r="I1151" s="113"/>
      <c r="J1151" s="113"/>
      <c r="K1151" s="113"/>
      <c r="L1151" s="113"/>
      <c r="M1151" s="113"/>
      <c r="N1151" s="113"/>
      <c r="O1151" s="113"/>
      <c r="P1151" s="113"/>
      <c r="Q1151" s="113"/>
      <c r="R1151" s="113"/>
      <c r="S1151" s="113"/>
      <c r="T1151" s="113"/>
      <c r="U1151" s="113"/>
      <c r="V1151" s="113"/>
      <c r="W1151" s="113"/>
      <c r="X1151" s="113"/>
    </row>
    <row r="1152" spans="1:24" ht="15.75">
      <c r="A1152" s="116"/>
      <c r="B1152" s="113"/>
      <c r="C1152" s="113"/>
      <c r="D1152" s="113"/>
      <c r="E1152" s="113"/>
      <c r="F1152" s="113"/>
      <c r="G1152" s="113"/>
      <c r="H1152" s="113"/>
      <c r="I1152" s="113"/>
      <c r="J1152" s="113"/>
      <c r="K1152" s="113"/>
      <c r="L1152" s="113"/>
      <c r="M1152" s="113"/>
      <c r="N1152" s="113"/>
      <c r="O1152" s="113"/>
      <c r="P1152" s="113"/>
      <c r="Q1152" s="113"/>
      <c r="R1152" s="113"/>
      <c r="S1152" s="113"/>
      <c r="T1152" s="113"/>
      <c r="U1152" s="113"/>
      <c r="V1152" s="113"/>
      <c r="W1152" s="113"/>
      <c r="X1152" s="113"/>
    </row>
    <row r="1153" spans="1:24" ht="15.75">
      <c r="A1153" s="116"/>
      <c r="B1153" s="113"/>
      <c r="C1153" s="113"/>
      <c r="D1153" s="113"/>
      <c r="E1153" s="113"/>
      <c r="F1153" s="113"/>
      <c r="G1153" s="113"/>
      <c r="H1153" s="113"/>
      <c r="I1153" s="113"/>
      <c r="J1153" s="113"/>
      <c r="K1153" s="113"/>
      <c r="L1153" s="113"/>
      <c r="M1153" s="113"/>
      <c r="N1153" s="113"/>
      <c r="O1153" s="113"/>
      <c r="P1153" s="113"/>
      <c r="Q1153" s="113"/>
      <c r="R1153" s="113"/>
      <c r="S1153" s="113"/>
      <c r="T1153" s="113"/>
      <c r="U1153" s="113"/>
      <c r="V1153" s="113"/>
      <c r="W1153" s="113"/>
      <c r="X1153" s="113"/>
    </row>
    <row r="1154" spans="1:24" ht="15.75">
      <c r="A1154" s="116"/>
      <c r="B1154" s="113"/>
      <c r="C1154" s="113"/>
      <c r="D1154" s="113"/>
      <c r="E1154" s="113"/>
      <c r="F1154" s="113"/>
      <c r="G1154" s="113"/>
      <c r="H1154" s="113"/>
      <c r="I1154" s="113"/>
      <c r="J1154" s="113"/>
      <c r="K1154" s="113"/>
      <c r="L1154" s="113"/>
      <c r="M1154" s="113"/>
      <c r="N1154" s="113"/>
      <c r="O1154" s="113"/>
      <c r="P1154" s="113"/>
      <c r="Q1154" s="113"/>
      <c r="R1154" s="113"/>
      <c r="S1154" s="113"/>
      <c r="T1154" s="113"/>
      <c r="U1154" s="113"/>
      <c r="V1154" s="113"/>
      <c r="W1154" s="113"/>
      <c r="X1154" s="113"/>
    </row>
    <row r="1155" spans="1:24" ht="15.75">
      <c r="A1155" s="116"/>
      <c r="B1155" s="113"/>
      <c r="C1155" s="113"/>
      <c r="D1155" s="113"/>
      <c r="E1155" s="113"/>
      <c r="F1155" s="113"/>
      <c r="G1155" s="113"/>
      <c r="H1155" s="113"/>
      <c r="I1155" s="113"/>
      <c r="J1155" s="113"/>
      <c r="K1155" s="113"/>
      <c r="L1155" s="113"/>
      <c r="M1155" s="113"/>
      <c r="N1155" s="113"/>
      <c r="O1155" s="113"/>
      <c r="P1155" s="113"/>
      <c r="Q1155" s="113"/>
      <c r="R1155" s="113"/>
      <c r="S1155" s="113"/>
      <c r="T1155" s="113"/>
      <c r="U1155" s="113"/>
      <c r="V1155" s="113"/>
      <c r="W1155" s="113"/>
      <c r="X1155" s="113"/>
    </row>
    <row r="1156" spans="1:24" ht="15.75">
      <c r="A1156" s="116"/>
      <c r="B1156" s="113"/>
      <c r="C1156" s="113"/>
      <c r="D1156" s="113"/>
      <c r="E1156" s="113"/>
      <c r="F1156" s="113"/>
      <c r="G1156" s="113"/>
      <c r="H1156" s="113"/>
      <c r="I1156" s="113"/>
      <c r="J1156" s="113"/>
      <c r="K1156" s="113"/>
      <c r="L1156" s="113"/>
      <c r="M1156" s="113"/>
      <c r="N1156" s="113"/>
      <c r="O1156" s="113"/>
      <c r="P1156" s="113"/>
      <c r="Q1156" s="113"/>
      <c r="R1156" s="113"/>
      <c r="S1156" s="113"/>
      <c r="T1156" s="113"/>
      <c r="U1156" s="113"/>
      <c r="V1156" s="113"/>
      <c r="W1156" s="113"/>
      <c r="X1156" s="113"/>
    </row>
    <row r="1157" spans="1:24" ht="15.75">
      <c r="A1157" s="116"/>
      <c r="B1157" s="113"/>
      <c r="C1157" s="113"/>
      <c r="D1157" s="113"/>
      <c r="E1157" s="113"/>
      <c r="F1157" s="113"/>
      <c r="G1157" s="113"/>
      <c r="H1157" s="113"/>
      <c r="I1157" s="113"/>
      <c r="J1157" s="113"/>
      <c r="K1157" s="113"/>
      <c r="L1157" s="113"/>
      <c r="M1157" s="113"/>
      <c r="N1157" s="113"/>
      <c r="O1157" s="113"/>
      <c r="P1157" s="113"/>
      <c r="Q1157" s="113"/>
      <c r="R1157" s="113"/>
      <c r="S1157" s="113"/>
      <c r="T1157" s="113"/>
      <c r="U1157" s="113"/>
      <c r="V1157" s="113"/>
      <c r="W1157" s="113"/>
      <c r="X1157" s="113"/>
    </row>
    <row r="1158" spans="1:24" ht="15.75">
      <c r="A1158" s="116"/>
      <c r="B1158" s="113"/>
      <c r="C1158" s="113"/>
      <c r="D1158" s="113"/>
      <c r="E1158" s="113"/>
      <c r="F1158" s="113"/>
      <c r="G1158" s="113"/>
      <c r="H1158" s="113"/>
      <c r="I1158" s="113"/>
      <c r="J1158" s="113"/>
      <c r="K1158" s="113"/>
      <c r="L1158" s="113"/>
      <c r="M1158" s="113"/>
      <c r="N1158" s="113"/>
      <c r="O1158" s="113"/>
      <c r="P1158" s="113"/>
      <c r="Q1158" s="113"/>
      <c r="R1158" s="113"/>
      <c r="S1158" s="113"/>
      <c r="T1158" s="113"/>
      <c r="U1158" s="113"/>
      <c r="V1158" s="113"/>
      <c r="W1158" s="113"/>
      <c r="X1158" s="113"/>
    </row>
    <row r="1159" spans="1:24" ht="15.75">
      <c r="A1159" s="116"/>
      <c r="B1159" s="113"/>
      <c r="C1159" s="113"/>
      <c r="D1159" s="113"/>
      <c r="E1159" s="113"/>
      <c r="F1159" s="113"/>
      <c r="G1159" s="113"/>
      <c r="H1159" s="113"/>
      <c r="I1159" s="113"/>
      <c r="J1159" s="113"/>
      <c r="K1159" s="113"/>
      <c r="L1159" s="113"/>
      <c r="M1159" s="113"/>
      <c r="N1159" s="113"/>
      <c r="O1159" s="113"/>
      <c r="P1159" s="113"/>
      <c r="Q1159" s="113"/>
      <c r="R1159" s="113"/>
      <c r="S1159" s="113"/>
      <c r="T1159" s="113"/>
      <c r="U1159" s="113"/>
      <c r="V1159" s="113"/>
      <c r="W1159" s="113"/>
      <c r="X1159" s="113"/>
    </row>
    <row r="1160" spans="1:24" ht="15.75">
      <c r="A1160" s="116"/>
      <c r="B1160" s="113"/>
      <c r="C1160" s="113"/>
      <c r="D1160" s="113"/>
      <c r="E1160" s="113"/>
      <c r="F1160" s="113"/>
      <c r="G1160" s="113"/>
      <c r="H1160" s="113"/>
      <c r="I1160" s="113"/>
      <c r="J1160" s="113"/>
      <c r="K1160" s="113"/>
      <c r="L1160" s="113"/>
      <c r="M1160" s="113"/>
      <c r="N1160" s="113"/>
      <c r="O1160" s="113"/>
      <c r="P1160" s="113"/>
      <c r="Q1160" s="113"/>
      <c r="R1160" s="113"/>
      <c r="S1160" s="113"/>
      <c r="T1160" s="113"/>
      <c r="U1160" s="113"/>
      <c r="V1160" s="113"/>
      <c r="W1160" s="113"/>
      <c r="X1160" s="113"/>
    </row>
    <row r="1161" spans="1:24" ht="15.75">
      <c r="A1161" s="116"/>
      <c r="B1161" s="113"/>
      <c r="C1161" s="113"/>
      <c r="D1161" s="113"/>
      <c r="E1161" s="113"/>
      <c r="F1161" s="113"/>
      <c r="G1161" s="113"/>
      <c r="H1161" s="113"/>
      <c r="I1161" s="113"/>
      <c r="J1161" s="113"/>
      <c r="K1161" s="113"/>
      <c r="L1161" s="113"/>
      <c r="M1161" s="113"/>
      <c r="N1161" s="113"/>
      <c r="O1161" s="113"/>
      <c r="P1161" s="113"/>
      <c r="Q1161" s="113"/>
      <c r="R1161" s="113"/>
      <c r="S1161" s="113"/>
      <c r="T1161" s="113"/>
      <c r="U1161" s="113"/>
      <c r="V1161" s="113"/>
      <c r="W1161" s="113"/>
      <c r="X1161" s="113"/>
    </row>
    <row r="1162" spans="1:24" ht="15.75">
      <c r="A1162" s="116"/>
      <c r="B1162" s="113"/>
      <c r="C1162" s="113"/>
      <c r="D1162" s="113"/>
      <c r="E1162" s="113"/>
      <c r="F1162" s="113"/>
      <c r="G1162" s="113"/>
      <c r="H1162" s="113"/>
      <c r="I1162" s="113"/>
      <c r="J1162" s="113"/>
      <c r="K1162" s="113"/>
      <c r="L1162" s="113"/>
      <c r="M1162" s="113"/>
      <c r="N1162" s="113"/>
      <c r="O1162" s="113"/>
      <c r="P1162" s="113"/>
      <c r="Q1162" s="113"/>
      <c r="R1162" s="113"/>
      <c r="S1162" s="113"/>
      <c r="T1162" s="113"/>
      <c r="U1162" s="113"/>
      <c r="V1162" s="113"/>
      <c r="W1162" s="113"/>
      <c r="X1162" s="113"/>
    </row>
    <row r="1163" spans="1:24" ht="15.75">
      <c r="A1163" s="116"/>
      <c r="B1163" s="113"/>
      <c r="C1163" s="113"/>
      <c r="D1163" s="113"/>
      <c r="E1163" s="113"/>
      <c r="F1163" s="113"/>
      <c r="G1163" s="113"/>
      <c r="H1163" s="113"/>
      <c r="I1163" s="113"/>
      <c r="J1163" s="113"/>
      <c r="K1163" s="113"/>
      <c r="L1163" s="113"/>
      <c r="M1163" s="113"/>
      <c r="N1163" s="113"/>
      <c r="O1163" s="113"/>
      <c r="P1163" s="113"/>
      <c r="Q1163" s="113"/>
      <c r="R1163" s="113"/>
      <c r="S1163" s="113"/>
      <c r="T1163" s="113"/>
      <c r="U1163" s="113"/>
      <c r="V1163" s="113"/>
      <c r="W1163" s="113"/>
      <c r="X1163" s="113"/>
    </row>
    <row r="1164" spans="1:24" ht="15.75">
      <c r="A1164" s="116"/>
      <c r="B1164" s="113"/>
      <c r="C1164" s="113"/>
      <c r="D1164" s="113"/>
      <c r="E1164" s="113"/>
      <c r="F1164" s="113"/>
      <c r="G1164" s="113"/>
      <c r="H1164" s="113"/>
      <c r="I1164" s="113"/>
      <c r="J1164" s="113"/>
      <c r="K1164" s="113"/>
      <c r="L1164" s="113"/>
      <c r="M1164" s="113"/>
      <c r="N1164" s="113"/>
      <c r="O1164" s="113"/>
      <c r="P1164" s="113"/>
      <c r="Q1164" s="113"/>
      <c r="R1164" s="113"/>
      <c r="S1164" s="113"/>
      <c r="T1164" s="113"/>
      <c r="U1164" s="113"/>
      <c r="V1164" s="113"/>
      <c r="W1164" s="113"/>
      <c r="X1164" s="113"/>
    </row>
    <row r="1165" spans="1:24" ht="15.75">
      <c r="A1165" s="116"/>
      <c r="B1165" s="113"/>
      <c r="C1165" s="113"/>
      <c r="D1165" s="113"/>
      <c r="E1165" s="113"/>
      <c r="F1165" s="113"/>
      <c r="G1165" s="113"/>
      <c r="H1165" s="113"/>
      <c r="I1165" s="113"/>
      <c r="J1165" s="113"/>
      <c r="K1165" s="113"/>
      <c r="L1165" s="113"/>
      <c r="M1165" s="113"/>
      <c r="N1165" s="113"/>
      <c r="O1165" s="113"/>
      <c r="P1165" s="113"/>
      <c r="Q1165" s="113"/>
      <c r="R1165" s="113"/>
      <c r="S1165" s="113"/>
      <c r="T1165" s="113"/>
      <c r="U1165" s="113"/>
      <c r="V1165" s="113"/>
      <c r="W1165" s="113"/>
      <c r="X1165" s="113"/>
    </row>
    <row r="1166" spans="1:24" ht="15.75">
      <c r="A1166" s="116"/>
      <c r="B1166" s="113"/>
      <c r="C1166" s="113"/>
      <c r="D1166" s="113"/>
      <c r="E1166" s="113"/>
      <c r="F1166" s="113"/>
      <c r="G1166" s="113"/>
      <c r="H1166" s="113"/>
      <c r="I1166" s="113"/>
      <c r="J1166" s="113"/>
      <c r="K1166" s="113"/>
      <c r="L1166" s="113"/>
      <c r="M1166" s="113"/>
      <c r="N1166" s="113"/>
      <c r="O1166" s="113"/>
      <c r="P1166" s="113"/>
      <c r="Q1166" s="113"/>
      <c r="R1166" s="113"/>
      <c r="S1166" s="113"/>
      <c r="T1166" s="113"/>
      <c r="U1166" s="113"/>
      <c r="V1166" s="113"/>
      <c r="W1166" s="113"/>
      <c r="X1166" s="113"/>
    </row>
    <row r="1167" spans="1:24" ht="15.75">
      <c r="A1167" s="116"/>
      <c r="B1167" s="113"/>
      <c r="C1167" s="113"/>
      <c r="D1167" s="113"/>
      <c r="E1167" s="113"/>
      <c r="F1167" s="113"/>
      <c r="G1167" s="113"/>
      <c r="H1167" s="113"/>
      <c r="I1167" s="113"/>
      <c r="J1167" s="113"/>
      <c r="K1167" s="113"/>
      <c r="L1167" s="113"/>
      <c r="M1167" s="113"/>
      <c r="N1167" s="113"/>
      <c r="O1167" s="113"/>
      <c r="P1167" s="113"/>
      <c r="Q1167" s="113"/>
      <c r="R1167" s="113"/>
      <c r="S1167" s="113"/>
      <c r="T1167" s="113"/>
      <c r="U1167" s="113"/>
      <c r="V1167" s="113"/>
      <c r="W1167" s="113"/>
      <c r="X1167" s="113"/>
    </row>
    <row r="1168" spans="1:24" ht="15.75">
      <c r="A1168" s="116"/>
      <c r="B1168" s="113"/>
      <c r="C1168" s="113"/>
      <c r="D1168" s="113"/>
      <c r="E1168" s="113"/>
      <c r="F1168" s="113"/>
      <c r="G1168" s="113"/>
      <c r="H1168" s="113"/>
      <c r="I1168" s="113"/>
      <c r="J1168" s="113"/>
      <c r="K1168" s="113"/>
      <c r="L1168" s="113"/>
      <c r="M1168" s="113"/>
      <c r="N1168" s="113"/>
      <c r="O1168" s="113"/>
      <c r="P1168" s="113"/>
      <c r="Q1168" s="113"/>
      <c r="R1168" s="113"/>
      <c r="S1168" s="113"/>
      <c r="T1168" s="113"/>
      <c r="U1168" s="113"/>
      <c r="V1168" s="113"/>
      <c r="W1168" s="113"/>
      <c r="X1168" s="113"/>
    </row>
    <row r="1169" spans="1:24" ht="15.75">
      <c r="A1169" s="116"/>
      <c r="B1169" s="113"/>
      <c r="C1169" s="113"/>
      <c r="D1169" s="113"/>
      <c r="E1169" s="113"/>
      <c r="F1169" s="113"/>
      <c r="G1169" s="113"/>
      <c r="H1169" s="113"/>
      <c r="I1169" s="113"/>
      <c r="J1169" s="113"/>
      <c r="K1169" s="113"/>
      <c r="L1169" s="113"/>
      <c r="M1169" s="113"/>
      <c r="N1169" s="113"/>
      <c r="O1169" s="113"/>
      <c r="P1169" s="113"/>
      <c r="Q1169" s="113"/>
      <c r="R1169" s="113"/>
      <c r="S1169" s="113"/>
      <c r="T1169" s="113"/>
      <c r="U1169" s="113"/>
      <c r="V1169" s="113"/>
      <c r="W1169" s="113"/>
      <c r="X1169" s="113"/>
    </row>
    <row r="1170" spans="1:24" ht="15.75">
      <c r="A1170" s="116"/>
      <c r="B1170" s="113"/>
      <c r="C1170" s="113"/>
      <c r="D1170" s="113"/>
      <c r="E1170" s="113"/>
      <c r="F1170" s="113"/>
      <c r="G1170" s="113"/>
      <c r="H1170" s="113"/>
      <c r="I1170" s="113"/>
      <c r="J1170" s="113"/>
      <c r="K1170" s="113"/>
      <c r="L1170" s="113"/>
      <c r="M1170" s="113"/>
      <c r="N1170" s="113"/>
      <c r="O1170" s="113"/>
      <c r="P1170" s="113"/>
      <c r="Q1170" s="113"/>
      <c r="R1170" s="113"/>
      <c r="S1170" s="113"/>
      <c r="T1170" s="113"/>
      <c r="U1170" s="113"/>
      <c r="V1170" s="113"/>
      <c r="W1170" s="113"/>
      <c r="X1170" s="113"/>
    </row>
    <row r="1171" spans="1:24" ht="15.75">
      <c r="A1171" s="116"/>
      <c r="B1171" s="113"/>
      <c r="C1171" s="113"/>
      <c r="D1171" s="113"/>
      <c r="E1171" s="113"/>
      <c r="F1171" s="113"/>
      <c r="G1171" s="113"/>
      <c r="H1171" s="113"/>
      <c r="I1171" s="113"/>
      <c r="J1171" s="113"/>
      <c r="K1171" s="113"/>
      <c r="L1171" s="113"/>
      <c r="M1171" s="113"/>
      <c r="N1171" s="113"/>
      <c r="O1171" s="113"/>
      <c r="P1171" s="113"/>
      <c r="Q1171" s="113"/>
      <c r="R1171" s="113"/>
      <c r="S1171" s="113"/>
      <c r="T1171" s="113"/>
      <c r="U1171" s="113"/>
      <c r="V1171" s="113"/>
      <c r="W1171" s="113"/>
      <c r="X1171" s="113"/>
    </row>
    <row r="1172" spans="1:24" ht="15.75">
      <c r="A1172" s="116"/>
      <c r="B1172" s="113"/>
      <c r="C1172" s="113"/>
      <c r="D1172" s="113"/>
      <c r="E1172" s="113"/>
      <c r="F1172" s="113"/>
      <c r="G1172" s="113"/>
      <c r="H1172" s="113"/>
      <c r="I1172" s="113"/>
      <c r="J1172" s="113"/>
      <c r="K1172" s="113"/>
      <c r="L1172" s="113"/>
      <c r="M1172" s="113"/>
      <c r="N1172" s="113"/>
      <c r="O1172" s="113"/>
      <c r="P1172" s="113"/>
      <c r="Q1172" s="113"/>
      <c r="R1172" s="113"/>
      <c r="S1172" s="113"/>
      <c r="T1172" s="113"/>
      <c r="U1172" s="113"/>
      <c r="V1172" s="113"/>
      <c r="W1172" s="113"/>
      <c r="X1172" s="113"/>
    </row>
    <row r="1173" spans="1:24" ht="15.75">
      <c r="A1173" s="116"/>
      <c r="B1173" s="113"/>
      <c r="C1173" s="113"/>
      <c r="D1173" s="113"/>
      <c r="E1173" s="113"/>
      <c r="F1173" s="113"/>
      <c r="G1173" s="113"/>
      <c r="H1173" s="113"/>
      <c r="I1173" s="113"/>
      <c r="J1173" s="113"/>
      <c r="K1173" s="113"/>
      <c r="L1173" s="113"/>
      <c r="M1173" s="113"/>
      <c r="N1173" s="113"/>
      <c r="O1173" s="113"/>
      <c r="P1173" s="113"/>
      <c r="Q1173" s="113"/>
      <c r="R1173" s="113"/>
      <c r="S1173" s="113"/>
      <c r="T1173" s="113"/>
      <c r="U1173" s="113"/>
      <c r="V1173" s="113"/>
      <c r="W1173" s="113"/>
      <c r="X1173" s="113"/>
    </row>
    <row r="1174" spans="1:24" ht="15.75">
      <c r="A1174" s="116"/>
      <c r="B1174" s="113"/>
      <c r="C1174" s="113"/>
      <c r="D1174" s="113"/>
      <c r="E1174" s="113"/>
      <c r="F1174" s="113"/>
      <c r="G1174" s="113"/>
      <c r="H1174" s="113"/>
      <c r="I1174" s="113"/>
      <c r="J1174" s="113"/>
      <c r="K1174" s="113"/>
      <c r="L1174" s="113"/>
      <c r="M1174" s="113"/>
      <c r="N1174" s="113"/>
      <c r="O1174" s="113"/>
      <c r="P1174" s="113"/>
      <c r="Q1174" s="113"/>
      <c r="R1174" s="113"/>
      <c r="S1174" s="113"/>
      <c r="T1174" s="113"/>
      <c r="U1174" s="113"/>
      <c r="V1174" s="113"/>
      <c r="W1174" s="113"/>
      <c r="X1174" s="113"/>
    </row>
    <row r="1175" spans="1:24" ht="15.75">
      <c r="A1175" s="116"/>
      <c r="B1175" s="113"/>
      <c r="C1175" s="113"/>
      <c r="D1175" s="113"/>
      <c r="E1175" s="113"/>
      <c r="F1175" s="113"/>
      <c r="G1175" s="113"/>
      <c r="H1175" s="113"/>
      <c r="I1175" s="113"/>
      <c r="J1175" s="113"/>
      <c r="K1175" s="113"/>
      <c r="L1175" s="113"/>
      <c r="M1175" s="113"/>
      <c r="N1175" s="113"/>
      <c r="O1175" s="113"/>
      <c r="P1175" s="113"/>
      <c r="Q1175" s="113"/>
      <c r="R1175" s="113"/>
      <c r="S1175" s="113"/>
      <c r="T1175" s="113"/>
      <c r="U1175" s="113"/>
      <c r="V1175" s="113"/>
      <c r="W1175" s="113"/>
      <c r="X1175" s="113"/>
    </row>
    <row r="1176" spans="1:24" ht="15.75">
      <c r="A1176" s="116"/>
      <c r="B1176" s="113"/>
      <c r="C1176" s="113"/>
      <c r="D1176" s="113"/>
      <c r="E1176" s="113"/>
      <c r="F1176" s="113"/>
      <c r="G1176" s="113"/>
      <c r="H1176" s="113"/>
      <c r="I1176" s="113"/>
      <c r="J1176" s="113"/>
      <c r="K1176" s="113"/>
      <c r="L1176" s="113"/>
      <c r="M1176" s="113"/>
      <c r="N1176" s="113"/>
      <c r="O1176" s="113"/>
      <c r="P1176" s="113"/>
      <c r="Q1176" s="113"/>
      <c r="R1176" s="113"/>
      <c r="S1176" s="113"/>
      <c r="T1176" s="113"/>
      <c r="U1176" s="113"/>
      <c r="V1176" s="113"/>
      <c r="W1176" s="113"/>
      <c r="X1176" s="113"/>
    </row>
    <row r="1177" spans="1:24" ht="15.75">
      <c r="A1177" s="116"/>
      <c r="B1177" s="113"/>
      <c r="C1177" s="113"/>
      <c r="D1177" s="113"/>
      <c r="E1177" s="113"/>
      <c r="F1177" s="113"/>
      <c r="G1177" s="113"/>
      <c r="H1177" s="113"/>
      <c r="I1177" s="113"/>
      <c r="J1177" s="113"/>
      <c r="K1177" s="113"/>
      <c r="L1177" s="113"/>
      <c r="M1177" s="113"/>
      <c r="N1177" s="113"/>
      <c r="O1177" s="113"/>
      <c r="P1177" s="113"/>
      <c r="Q1177" s="113"/>
      <c r="R1177" s="113"/>
      <c r="S1177" s="113"/>
      <c r="T1177" s="113"/>
      <c r="U1177" s="113"/>
      <c r="V1177" s="113"/>
      <c r="W1177" s="113"/>
      <c r="X1177" s="113"/>
    </row>
    <row r="1178" spans="1:24" ht="15.75">
      <c r="A1178" s="116"/>
      <c r="B1178" s="113"/>
      <c r="C1178" s="113"/>
      <c r="D1178" s="113"/>
      <c r="E1178" s="113"/>
      <c r="F1178" s="113"/>
      <c r="G1178" s="113"/>
      <c r="H1178" s="113"/>
      <c r="I1178" s="113"/>
      <c r="J1178" s="113"/>
      <c r="K1178" s="113"/>
      <c r="L1178" s="113"/>
      <c r="M1178" s="113"/>
      <c r="N1178" s="113"/>
      <c r="O1178" s="113"/>
      <c r="P1178" s="113"/>
      <c r="Q1178" s="113"/>
      <c r="R1178" s="113"/>
      <c r="S1178" s="113"/>
      <c r="T1178" s="113"/>
      <c r="U1178" s="113"/>
      <c r="V1178" s="113"/>
      <c r="W1178" s="113"/>
      <c r="X1178" s="113"/>
    </row>
    <row r="1179" spans="1:24" ht="15.75">
      <c r="A1179" s="116"/>
      <c r="B1179" s="113"/>
      <c r="C1179" s="113"/>
      <c r="D1179" s="113"/>
      <c r="E1179" s="113"/>
      <c r="F1179" s="113"/>
      <c r="G1179" s="113"/>
      <c r="H1179" s="113"/>
      <c r="I1179" s="113"/>
      <c r="J1179" s="113"/>
      <c r="K1179" s="113"/>
      <c r="L1179" s="113"/>
      <c r="M1179" s="113"/>
      <c r="N1179" s="113"/>
      <c r="O1179" s="113"/>
      <c r="P1179" s="113"/>
      <c r="Q1179" s="113"/>
      <c r="R1179" s="113"/>
      <c r="S1179" s="113"/>
      <c r="T1179" s="113"/>
      <c r="U1179" s="113"/>
      <c r="V1179" s="113"/>
      <c r="W1179" s="113"/>
      <c r="X1179" s="113"/>
    </row>
    <row r="1180" spans="1:24" ht="15.75">
      <c r="A1180" s="116"/>
      <c r="B1180" s="113"/>
      <c r="C1180" s="113"/>
      <c r="D1180" s="113"/>
      <c r="E1180" s="113"/>
      <c r="F1180" s="113"/>
      <c r="G1180" s="113"/>
      <c r="H1180" s="113"/>
      <c r="I1180" s="113"/>
      <c r="J1180" s="113"/>
      <c r="K1180" s="113"/>
      <c r="L1180" s="113"/>
      <c r="M1180" s="113"/>
      <c r="N1180" s="113"/>
      <c r="O1180" s="113"/>
      <c r="P1180" s="113"/>
      <c r="Q1180" s="113"/>
      <c r="R1180" s="113"/>
      <c r="S1180" s="113"/>
      <c r="T1180" s="113"/>
      <c r="U1180" s="113"/>
      <c r="V1180" s="113"/>
      <c r="W1180" s="113"/>
      <c r="X1180" s="113"/>
    </row>
    <row r="1181" spans="1:24" ht="15.75">
      <c r="A1181" s="116"/>
      <c r="B1181" s="113"/>
      <c r="C1181" s="113"/>
      <c r="D1181" s="113"/>
      <c r="E1181" s="113"/>
      <c r="F1181" s="113"/>
      <c r="G1181" s="113"/>
      <c r="H1181" s="113"/>
      <c r="I1181" s="113"/>
      <c r="J1181" s="113"/>
      <c r="K1181" s="113"/>
      <c r="L1181" s="113"/>
      <c r="M1181" s="113"/>
      <c r="N1181" s="113"/>
      <c r="O1181" s="113"/>
      <c r="P1181" s="113"/>
      <c r="Q1181" s="113"/>
      <c r="R1181" s="113"/>
      <c r="S1181" s="113"/>
      <c r="T1181" s="113"/>
      <c r="U1181" s="113"/>
      <c r="V1181" s="113"/>
      <c r="W1181" s="113"/>
      <c r="X1181" s="113"/>
    </row>
    <row r="1182" spans="1:24" ht="15.75">
      <c r="A1182" s="116"/>
      <c r="B1182" s="113"/>
      <c r="C1182" s="113"/>
      <c r="D1182" s="113"/>
      <c r="E1182" s="113"/>
      <c r="F1182" s="113"/>
      <c r="G1182" s="113"/>
      <c r="H1182" s="113"/>
      <c r="I1182" s="113"/>
      <c r="J1182" s="113"/>
      <c r="K1182" s="113"/>
      <c r="L1182" s="113"/>
      <c r="M1182" s="113"/>
      <c r="N1182" s="113"/>
      <c r="O1182" s="113"/>
      <c r="P1182" s="113"/>
      <c r="Q1182" s="113"/>
      <c r="R1182" s="113"/>
      <c r="S1182" s="113"/>
      <c r="T1182" s="113"/>
      <c r="U1182" s="113"/>
      <c r="V1182" s="113"/>
      <c r="W1182" s="113"/>
      <c r="X1182" s="113"/>
    </row>
    <row r="1183" spans="1:24" ht="15.75">
      <c r="A1183" s="116"/>
      <c r="B1183" s="113"/>
      <c r="C1183" s="113"/>
      <c r="D1183" s="113"/>
      <c r="E1183" s="113"/>
      <c r="F1183" s="113"/>
      <c r="G1183" s="113"/>
      <c r="H1183" s="113"/>
      <c r="I1183" s="113"/>
      <c r="J1183" s="113"/>
      <c r="K1183" s="113"/>
      <c r="L1183" s="113"/>
      <c r="M1183" s="113"/>
      <c r="N1183" s="113"/>
      <c r="O1183" s="113"/>
      <c r="P1183" s="113"/>
      <c r="Q1183" s="113"/>
      <c r="R1183" s="113"/>
      <c r="S1183" s="113"/>
      <c r="T1183" s="113"/>
      <c r="U1183" s="113"/>
      <c r="V1183" s="113"/>
      <c r="W1183" s="113"/>
      <c r="X1183" s="113"/>
    </row>
    <row r="1184" spans="1:24" ht="15.75">
      <c r="A1184" s="116"/>
      <c r="B1184" s="113"/>
      <c r="C1184" s="113"/>
      <c r="D1184" s="113"/>
      <c r="E1184" s="113"/>
      <c r="F1184" s="113"/>
      <c r="G1184" s="113"/>
      <c r="H1184" s="113"/>
      <c r="I1184" s="113"/>
      <c r="J1184" s="113"/>
      <c r="K1184" s="113"/>
      <c r="L1184" s="113"/>
      <c r="M1184" s="113"/>
      <c r="N1184" s="113"/>
      <c r="O1184" s="113"/>
      <c r="P1184" s="113"/>
      <c r="Q1184" s="113"/>
      <c r="R1184" s="113"/>
      <c r="S1184" s="113"/>
      <c r="T1184" s="113"/>
      <c r="U1184" s="113"/>
      <c r="V1184" s="113"/>
      <c r="W1184" s="113"/>
      <c r="X1184" s="113"/>
    </row>
    <row r="1185" spans="1:24" ht="15.75">
      <c r="A1185" s="116"/>
      <c r="B1185" s="113"/>
      <c r="C1185" s="113"/>
      <c r="D1185" s="113"/>
      <c r="E1185" s="113"/>
      <c r="F1185" s="113"/>
      <c r="G1185" s="113"/>
      <c r="H1185" s="113"/>
      <c r="I1185" s="113"/>
      <c r="J1185" s="113"/>
      <c r="K1185" s="113"/>
      <c r="L1185" s="113"/>
      <c r="M1185" s="113"/>
      <c r="N1185" s="113"/>
      <c r="O1185" s="113"/>
      <c r="P1185" s="113"/>
      <c r="Q1185" s="113"/>
      <c r="R1185" s="113"/>
      <c r="S1185" s="113"/>
      <c r="T1185" s="113"/>
      <c r="U1185" s="113"/>
      <c r="V1185" s="113"/>
      <c r="W1185" s="113"/>
      <c r="X1185" s="113"/>
    </row>
    <row r="1186" spans="1:24" ht="15.75">
      <c r="A1186" s="116"/>
      <c r="B1186" s="113"/>
      <c r="C1186" s="113"/>
      <c r="D1186" s="113"/>
      <c r="E1186" s="113"/>
      <c r="F1186" s="113"/>
      <c r="G1186" s="113"/>
      <c r="H1186" s="113"/>
      <c r="I1186" s="113"/>
      <c r="J1186" s="113"/>
      <c r="K1186" s="113"/>
      <c r="L1186" s="113"/>
      <c r="M1186" s="113"/>
      <c r="N1186" s="113"/>
      <c r="O1186" s="113"/>
      <c r="P1186" s="113"/>
      <c r="Q1186" s="113"/>
      <c r="R1186" s="113"/>
      <c r="S1186" s="113"/>
      <c r="T1186" s="113"/>
      <c r="U1186" s="113"/>
      <c r="V1186" s="113"/>
      <c r="W1186" s="113"/>
      <c r="X1186" s="113"/>
    </row>
    <row r="1187" spans="1:24" ht="15.75">
      <c r="A1187" s="116"/>
      <c r="B1187" s="113"/>
      <c r="C1187" s="113"/>
      <c r="D1187" s="113"/>
      <c r="E1187" s="113"/>
      <c r="F1187" s="113"/>
      <c r="G1187" s="113"/>
      <c r="H1187" s="113"/>
      <c r="I1187" s="113"/>
      <c r="J1187" s="113"/>
      <c r="K1187" s="113"/>
      <c r="L1187" s="113"/>
      <c r="M1187" s="113"/>
      <c r="N1187" s="113"/>
      <c r="O1187" s="113"/>
      <c r="P1187" s="113"/>
      <c r="Q1187" s="113"/>
      <c r="R1187" s="113"/>
      <c r="S1187" s="113"/>
      <c r="T1187" s="113"/>
      <c r="U1187" s="113"/>
      <c r="V1187" s="113"/>
      <c r="W1187" s="113"/>
      <c r="X1187" s="113"/>
    </row>
    <row r="1188" spans="1:24" ht="15.75">
      <c r="A1188" s="116"/>
      <c r="B1188" s="113"/>
      <c r="C1188" s="113"/>
      <c r="D1188" s="113"/>
      <c r="E1188" s="113"/>
      <c r="F1188" s="113"/>
      <c r="G1188" s="113"/>
      <c r="H1188" s="113"/>
      <c r="I1188" s="113"/>
      <c r="J1188" s="113"/>
      <c r="K1188" s="113"/>
      <c r="L1188" s="113"/>
      <c r="M1188" s="113"/>
      <c r="N1188" s="113"/>
      <c r="O1188" s="113"/>
      <c r="P1188" s="113"/>
      <c r="Q1188" s="113"/>
      <c r="R1188" s="113"/>
      <c r="S1188" s="113"/>
      <c r="T1188" s="113"/>
      <c r="U1188" s="113"/>
      <c r="V1188" s="113"/>
      <c r="W1188" s="113"/>
      <c r="X1188" s="113"/>
    </row>
    <row r="1189" spans="1:24" ht="15.75">
      <c r="A1189" s="116"/>
      <c r="B1189" s="113"/>
      <c r="C1189" s="113"/>
      <c r="D1189" s="113"/>
      <c r="E1189" s="113"/>
      <c r="F1189" s="113"/>
      <c r="G1189" s="113"/>
      <c r="H1189" s="113"/>
      <c r="I1189" s="113"/>
      <c r="J1189" s="113"/>
      <c r="K1189" s="113"/>
      <c r="L1189" s="113"/>
      <c r="M1189" s="113"/>
      <c r="N1189" s="113"/>
      <c r="O1189" s="113"/>
      <c r="P1189" s="113"/>
      <c r="Q1189" s="113"/>
      <c r="R1189" s="113"/>
      <c r="S1189" s="113"/>
      <c r="T1189" s="113"/>
      <c r="U1189" s="113"/>
      <c r="V1189" s="113"/>
      <c r="W1189" s="113"/>
      <c r="X1189" s="113"/>
    </row>
    <row r="1190" spans="1:24" ht="15.75">
      <c r="A1190" s="116"/>
      <c r="B1190" s="113"/>
      <c r="C1190" s="113"/>
      <c r="D1190" s="113"/>
      <c r="E1190" s="113"/>
      <c r="F1190" s="113"/>
      <c r="G1190" s="113"/>
      <c r="H1190" s="113"/>
      <c r="I1190" s="113"/>
      <c r="J1190" s="113"/>
      <c r="K1190" s="113"/>
      <c r="L1190" s="113"/>
      <c r="M1190" s="113"/>
      <c r="N1190" s="113"/>
      <c r="O1190" s="113"/>
      <c r="P1190" s="113"/>
      <c r="Q1190" s="113"/>
      <c r="R1190" s="113"/>
      <c r="S1190" s="113"/>
      <c r="T1190" s="113"/>
      <c r="U1190" s="113"/>
      <c r="V1190" s="113"/>
      <c r="W1190" s="113"/>
      <c r="X1190" s="113"/>
    </row>
    <row r="1191" spans="1:24" ht="15.75">
      <c r="A1191" s="116"/>
      <c r="B1191" s="113"/>
      <c r="C1191" s="113"/>
      <c r="D1191" s="113"/>
      <c r="E1191" s="113"/>
      <c r="F1191" s="113"/>
      <c r="G1191" s="113"/>
      <c r="H1191" s="113"/>
      <c r="I1191" s="113"/>
      <c r="J1191" s="113"/>
      <c r="K1191" s="113"/>
      <c r="L1191" s="113"/>
      <c r="M1191" s="113"/>
      <c r="N1191" s="113"/>
      <c r="O1191" s="113"/>
      <c r="P1191" s="113"/>
      <c r="Q1191" s="113"/>
      <c r="R1191" s="113"/>
      <c r="S1191" s="113"/>
      <c r="T1191" s="113"/>
      <c r="U1191" s="113"/>
      <c r="V1191" s="113"/>
      <c r="W1191" s="113"/>
      <c r="X1191" s="113"/>
    </row>
    <row r="1192" spans="1:24" ht="15.75">
      <c r="A1192" s="116"/>
      <c r="B1192" s="113"/>
      <c r="C1192" s="113"/>
      <c r="D1192" s="113"/>
      <c r="E1192" s="113"/>
      <c r="F1192" s="113"/>
      <c r="G1192" s="113"/>
      <c r="H1192" s="113"/>
      <c r="I1192" s="113"/>
      <c r="J1192" s="113"/>
      <c r="K1192" s="113"/>
      <c r="L1192" s="113"/>
      <c r="M1192" s="113"/>
      <c r="N1192" s="113"/>
      <c r="O1192" s="113"/>
      <c r="P1192" s="113"/>
      <c r="Q1192" s="113"/>
      <c r="R1192" s="113"/>
      <c r="S1192" s="113"/>
      <c r="T1192" s="113"/>
      <c r="U1192" s="113"/>
      <c r="V1192" s="113"/>
      <c r="W1192" s="113"/>
      <c r="X1192" s="113"/>
    </row>
    <row r="1193" spans="1:24" ht="15.75">
      <c r="A1193" s="116"/>
      <c r="B1193" s="113"/>
      <c r="C1193" s="113"/>
      <c r="D1193" s="113"/>
      <c r="E1193" s="113"/>
      <c r="F1193" s="113"/>
      <c r="G1193" s="113"/>
      <c r="H1193" s="113"/>
      <c r="I1193" s="113"/>
      <c r="J1193" s="113"/>
      <c r="K1193" s="113"/>
      <c r="L1193" s="113"/>
      <c r="M1193" s="113"/>
      <c r="N1193" s="113"/>
      <c r="O1193" s="113"/>
      <c r="P1193" s="113"/>
      <c r="Q1193" s="113"/>
      <c r="R1193" s="113"/>
      <c r="S1193" s="113"/>
      <c r="T1193" s="113"/>
      <c r="U1193" s="113"/>
      <c r="V1193" s="113"/>
      <c r="W1193" s="113"/>
      <c r="X1193" s="113"/>
    </row>
    <row r="1194" spans="1:24" ht="15.75">
      <c r="A1194" s="116"/>
      <c r="B1194" s="113"/>
      <c r="C1194" s="113"/>
      <c r="D1194" s="113"/>
      <c r="E1194" s="113"/>
      <c r="F1194" s="113"/>
      <c r="G1194" s="113"/>
      <c r="H1194" s="113"/>
      <c r="I1194" s="113"/>
      <c r="J1194" s="113"/>
      <c r="K1194" s="113"/>
      <c r="L1194" s="113"/>
      <c r="M1194" s="113"/>
      <c r="N1194" s="113"/>
      <c r="O1194" s="113"/>
      <c r="P1194" s="113"/>
      <c r="Q1194" s="113"/>
      <c r="R1194" s="113"/>
      <c r="S1194" s="113"/>
      <c r="T1194" s="113"/>
      <c r="U1194" s="113"/>
      <c r="V1194" s="113"/>
      <c r="W1194" s="113"/>
      <c r="X1194" s="113"/>
    </row>
    <row r="1195" spans="1:24" ht="15.75">
      <c r="A1195" s="116"/>
      <c r="B1195" s="113"/>
      <c r="C1195" s="113"/>
      <c r="D1195" s="113"/>
      <c r="E1195" s="113"/>
      <c r="F1195" s="113"/>
      <c r="G1195" s="113"/>
      <c r="H1195" s="113"/>
      <c r="I1195" s="113"/>
      <c r="J1195" s="113"/>
      <c r="K1195" s="113"/>
      <c r="L1195" s="113"/>
      <c r="M1195" s="113"/>
      <c r="N1195" s="113"/>
      <c r="O1195" s="113"/>
      <c r="P1195" s="113"/>
      <c r="Q1195" s="113"/>
      <c r="R1195" s="113"/>
      <c r="S1195" s="113"/>
      <c r="T1195" s="113"/>
      <c r="U1195" s="113"/>
      <c r="V1195" s="113"/>
      <c r="W1195" s="113"/>
      <c r="X1195" s="113"/>
    </row>
    <row r="1196" spans="1:24" ht="15.75">
      <c r="A1196" s="116"/>
      <c r="B1196" s="113"/>
      <c r="C1196" s="113"/>
      <c r="D1196" s="113"/>
      <c r="E1196" s="113"/>
      <c r="F1196" s="113"/>
      <c r="G1196" s="113"/>
      <c r="H1196" s="113"/>
      <c r="I1196" s="113"/>
      <c r="J1196" s="113"/>
      <c r="K1196" s="113"/>
      <c r="L1196" s="113"/>
      <c r="M1196" s="113"/>
      <c r="N1196" s="113"/>
      <c r="O1196" s="113"/>
      <c r="P1196" s="113"/>
      <c r="Q1196" s="113"/>
      <c r="R1196" s="113"/>
      <c r="S1196" s="113"/>
      <c r="T1196" s="113"/>
      <c r="U1196" s="113"/>
      <c r="V1196" s="113"/>
      <c r="W1196" s="113"/>
      <c r="X1196" s="113"/>
    </row>
    <row r="1197" spans="1:24" ht="15.75">
      <c r="A1197" s="116"/>
      <c r="B1197" s="113"/>
      <c r="C1197" s="113"/>
      <c r="D1197" s="113"/>
      <c r="E1197" s="113"/>
      <c r="F1197" s="113"/>
      <c r="G1197" s="113"/>
      <c r="H1197" s="113"/>
      <c r="I1197" s="113"/>
      <c r="J1197" s="113"/>
      <c r="K1197" s="113"/>
      <c r="L1197" s="113"/>
      <c r="M1197" s="113"/>
      <c r="N1197" s="113"/>
      <c r="O1197" s="113"/>
      <c r="P1197" s="113"/>
      <c r="Q1197" s="113"/>
      <c r="R1197" s="113"/>
      <c r="S1197" s="113"/>
      <c r="T1197" s="113"/>
      <c r="U1197" s="113"/>
      <c r="V1197" s="113"/>
      <c r="W1197" s="113"/>
      <c r="X1197" s="113"/>
    </row>
    <row r="1198" spans="1:24" ht="15.75">
      <c r="A1198" s="116"/>
      <c r="B1198" s="113"/>
      <c r="C1198" s="113"/>
      <c r="D1198" s="113"/>
      <c r="E1198" s="113"/>
      <c r="F1198" s="113"/>
      <c r="G1198" s="113"/>
      <c r="H1198" s="113"/>
      <c r="I1198" s="113"/>
      <c r="J1198" s="113"/>
      <c r="K1198" s="113"/>
      <c r="L1198" s="113"/>
      <c r="M1198" s="113"/>
      <c r="N1198" s="113"/>
      <c r="O1198" s="113"/>
      <c r="P1198" s="113"/>
      <c r="Q1198" s="113"/>
      <c r="R1198" s="113"/>
      <c r="S1198" s="113"/>
      <c r="T1198" s="113"/>
      <c r="U1198" s="113"/>
      <c r="V1198" s="113"/>
      <c r="W1198" s="113"/>
      <c r="X1198" s="113"/>
    </row>
    <row r="1199" spans="1:24" ht="15.75">
      <c r="A1199" s="116"/>
      <c r="B1199" s="113"/>
      <c r="C1199" s="113"/>
      <c r="D1199" s="113"/>
      <c r="E1199" s="113"/>
      <c r="F1199" s="113"/>
      <c r="G1199" s="113"/>
      <c r="H1199" s="113"/>
      <c r="I1199" s="113"/>
      <c r="J1199" s="113"/>
      <c r="K1199" s="113"/>
      <c r="L1199" s="113"/>
      <c r="M1199" s="113"/>
      <c r="N1199" s="113"/>
      <c r="O1199" s="113"/>
      <c r="P1199" s="113"/>
      <c r="Q1199" s="113"/>
      <c r="R1199" s="113"/>
      <c r="S1199" s="113"/>
      <c r="T1199" s="113"/>
      <c r="U1199" s="113"/>
      <c r="V1199" s="113"/>
      <c r="W1199" s="113"/>
      <c r="X1199" s="113"/>
    </row>
    <row r="1200" spans="1:24" ht="15.75">
      <c r="A1200" s="116"/>
      <c r="B1200" s="113"/>
      <c r="C1200" s="113"/>
      <c r="D1200" s="113"/>
      <c r="E1200" s="113"/>
      <c r="F1200" s="113"/>
      <c r="G1200" s="113"/>
      <c r="H1200" s="113"/>
      <c r="I1200" s="113"/>
      <c r="J1200" s="113"/>
      <c r="K1200" s="113"/>
      <c r="L1200" s="113"/>
      <c r="M1200" s="113"/>
      <c r="N1200" s="113"/>
      <c r="O1200" s="113"/>
      <c r="P1200" s="113"/>
      <c r="Q1200" s="113"/>
      <c r="R1200" s="113"/>
      <c r="S1200" s="113"/>
      <c r="T1200" s="113"/>
      <c r="U1200" s="113"/>
      <c r="V1200" s="113"/>
      <c r="W1200" s="113"/>
      <c r="X1200" s="113"/>
    </row>
    <row r="1201" spans="1:24" ht="15.75">
      <c r="A1201" s="116"/>
      <c r="B1201" s="113"/>
      <c r="C1201" s="113"/>
      <c r="D1201" s="113"/>
      <c r="E1201" s="113"/>
      <c r="F1201" s="113"/>
      <c r="G1201" s="113"/>
      <c r="H1201" s="113"/>
      <c r="I1201" s="113"/>
      <c r="J1201" s="113"/>
      <c r="K1201" s="113"/>
      <c r="L1201" s="113"/>
      <c r="M1201" s="113"/>
      <c r="N1201" s="113"/>
      <c r="O1201" s="113"/>
      <c r="P1201" s="113"/>
      <c r="Q1201" s="113"/>
      <c r="R1201" s="113"/>
      <c r="S1201" s="113"/>
      <c r="T1201" s="113"/>
      <c r="U1201" s="113"/>
      <c r="V1201" s="113"/>
      <c r="W1201" s="113"/>
      <c r="X1201" s="113"/>
    </row>
    <row r="1202" spans="1:24" ht="15.75">
      <c r="A1202" s="116"/>
      <c r="B1202" s="113"/>
      <c r="C1202" s="113"/>
      <c r="D1202" s="113"/>
      <c r="E1202" s="113"/>
      <c r="F1202" s="113"/>
      <c r="G1202" s="113"/>
      <c r="H1202" s="113"/>
      <c r="I1202" s="113"/>
      <c r="J1202" s="113"/>
      <c r="K1202" s="113"/>
      <c r="L1202" s="113"/>
      <c r="M1202" s="113"/>
      <c r="N1202" s="113"/>
      <c r="O1202" s="113"/>
      <c r="P1202" s="113"/>
      <c r="Q1202" s="113"/>
      <c r="R1202" s="113"/>
      <c r="S1202" s="113"/>
      <c r="T1202" s="113"/>
      <c r="U1202" s="113"/>
      <c r="V1202" s="113"/>
      <c r="W1202" s="113"/>
      <c r="X1202" s="113"/>
    </row>
    <row r="1203" spans="1:24" ht="15.75">
      <c r="A1203" s="116"/>
      <c r="B1203" s="113"/>
      <c r="C1203" s="113"/>
      <c r="D1203" s="113"/>
      <c r="E1203" s="113"/>
      <c r="F1203" s="113"/>
      <c r="G1203" s="113"/>
      <c r="H1203" s="113"/>
      <c r="I1203" s="113"/>
      <c r="J1203" s="113"/>
      <c r="K1203" s="113"/>
      <c r="L1203" s="113"/>
      <c r="M1203" s="113"/>
      <c r="N1203" s="113"/>
      <c r="O1203" s="113"/>
      <c r="P1203" s="113"/>
      <c r="Q1203" s="113"/>
      <c r="R1203" s="113"/>
      <c r="S1203" s="113"/>
      <c r="T1203" s="113"/>
      <c r="U1203" s="113"/>
      <c r="V1203" s="113"/>
      <c r="W1203" s="113"/>
      <c r="X1203" s="113"/>
    </row>
    <row r="1204" spans="1:24" ht="15.75">
      <c r="A1204" s="116"/>
      <c r="B1204" s="113"/>
      <c r="C1204" s="113"/>
      <c r="D1204" s="113"/>
      <c r="E1204" s="113"/>
      <c r="F1204" s="113"/>
      <c r="G1204" s="113"/>
      <c r="H1204" s="113"/>
      <c r="I1204" s="113"/>
      <c r="J1204" s="113"/>
      <c r="K1204" s="113"/>
      <c r="L1204" s="113"/>
      <c r="M1204" s="113"/>
      <c r="N1204" s="113"/>
      <c r="O1204" s="113"/>
      <c r="P1204" s="113"/>
      <c r="Q1204" s="113"/>
      <c r="R1204" s="113"/>
      <c r="S1204" s="113"/>
      <c r="T1204" s="113"/>
      <c r="U1204" s="113"/>
      <c r="V1204" s="113"/>
      <c r="W1204" s="113"/>
      <c r="X1204" s="113"/>
    </row>
    <row r="1205" spans="1:24" ht="15.75">
      <c r="A1205" s="116"/>
      <c r="B1205" s="113"/>
      <c r="C1205" s="113"/>
      <c r="D1205" s="113"/>
      <c r="E1205" s="113"/>
      <c r="F1205" s="113"/>
      <c r="G1205" s="113"/>
      <c r="H1205" s="113"/>
      <c r="I1205" s="113"/>
      <c r="J1205" s="113"/>
      <c r="K1205" s="113"/>
      <c r="L1205" s="113"/>
      <c r="M1205" s="113"/>
      <c r="N1205" s="113"/>
      <c r="O1205" s="113"/>
      <c r="P1205" s="113"/>
      <c r="Q1205" s="113"/>
      <c r="R1205" s="113"/>
      <c r="S1205" s="113"/>
      <c r="T1205" s="113"/>
      <c r="U1205" s="113"/>
      <c r="V1205" s="113"/>
      <c r="W1205" s="113"/>
      <c r="X1205" s="113"/>
    </row>
    <row r="1206" spans="1:24" ht="15.75">
      <c r="A1206" s="116"/>
      <c r="B1206" s="113"/>
      <c r="C1206" s="113"/>
      <c r="D1206" s="113"/>
      <c r="E1206" s="113"/>
      <c r="F1206" s="113"/>
      <c r="G1206" s="113"/>
      <c r="H1206" s="113"/>
      <c r="I1206" s="113"/>
      <c r="J1206" s="113"/>
      <c r="K1206" s="113"/>
      <c r="L1206" s="113"/>
      <c r="M1206" s="113"/>
      <c r="N1206" s="113"/>
      <c r="O1206" s="113"/>
      <c r="P1206" s="113"/>
      <c r="Q1206" s="113"/>
      <c r="R1206" s="113"/>
      <c r="S1206" s="113"/>
      <c r="T1206" s="113"/>
      <c r="U1206" s="113"/>
      <c r="V1206" s="113"/>
      <c r="W1206" s="113"/>
      <c r="X1206" s="113"/>
    </row>
    <row r="1207" spans="1:24" ht="15.75">
      <c r="A1207" s="116"/>
      <c r="B1207" s="113"/>
      <c r="C1207" s="113"/>
      <c r="D1207" s="113"/>
      <c r="E1207" s="113"/>
      <c r="F1207" s="113"/>
      <c r="G1207" s="113"/>
      <c r="H1207" s="113"/>
      <c r="I1207" s="113"/>
      <c r="J1207" s="113"/>
      <c r="K1207" s="113"/>
      <c r="L1207" s="113"/>
      <c r="M1207" s="113"/>
      <c r="N1207" s="113"/>
      <c r="O1207" s="113"/>
      <c r="P1207" s="113"/>
      <c r="Q1207" s="113"/>
      <c r="R1207" s="113"/>
      <c r="S1207" s="113"/>
      <c r="T1207" s="113"/>
      <c r="U1207" s="113"/>
      <c r="V1207" s="113"/>
      <c r="W1207" s="113"/>
      <c r="X1207" s="113"/>
    </row>
    <row r="1208" spans="1:24" ht="15.75">
      <c r="A1208" s="116"/>
      <c r="B1208" s="113"/>
      <c r="C1208" s="113"/>
      <c r="D1208" s="113"/>
      <c r="E1208" s="113"/>
      <c r="F1208" s="113"/>
      <c r="G1208" s="113"/>
      <c r="H1208" s="113"/>
      <c r="I1208" s="113"/>
      <c r="J1208" s="113"/>
      <c r="K1208" s="113"/>
      <c r="L1208" s="113"/>
      <c r="M1208" s="113"/>
      <c r="N1208" s="113"/>
      <c r="O1208" s="113"/>
      <c r="P1208" s="113"/>
      <c r="Q1208" s="113"/>
      <c r="R1208" s="113"/>
      <c r="S1208" s="113"/>
      <c r="T1208" s="113"/>
      <c r="U1208" s="113"/>
      <c r="V1208" s="113"/>
      <c r="W1208" s="113"/>
      <c r="X1208" s="113"/>
    </row>
    <row r="1209" spans="1:24" ht="15.75">
      <c r="A1209" s="116"/>
      <c r="B1209" s="113"/>
      <c r="C1209" s="113"/>
      <c r="D1209" s="113"/>
      <c r="E1209" s="113"/>
      <c r="F1209" s="113"/>
      <c r="G1209" s="113"/>
      <c r="H1209" s="113"/>
      <c r="I1209" s="113"/>
      <c r="J1209" s="113"/>
      <c r="K1209" s="113"/>
      <c r="L1209" s="113"/>
      <c r="M1209" s="113"/>
      <c r="N1209" s="113"/>
      <c r="O1209" s="113"/>
      <c r="P1209" s="113"/>
      <c r="Q1209" s="113"/>
      <c r="R1209" s="113"/>
      <c r="S1209" s="113"/>
      <c r="T1209" s="113"/>
      <c r="U1209" s="113"/>
      <c r="V1209" s="113"/>
      <c r="W1209" s="113"/>
      <c r="X1209" s="113"/>
    </row>
    <row r="1210" spans="1:24" ht="15.75">
      <c r="A1210" s="116"/>
      <c r="B1210" s="113"/>
      <c r="C1210" s="113"/>
      <c r="D1210" s="113"/>
      <c r="E1210" s="113"/>
      <c r="F1210" s="113"/>
      <c r="G1210" s="113"/>
      <c r="H1210" s="113"/>
      <c r="I1210" s="113"/>
      <c r="J1210" s="113"/>
      <c r="K1210" s="113"/>
      <c r="L1210" s="113"/>
      <c r="M1210" s="113"/>
      <c r="N1210" s="113"/>
      <c r="O1210" s="113"/>
      <c r="P1210" s="113"/>
      <c r="Q1210" s="113"/>
      <c r="R1210" s="113"/>
      <c r="S1210" s="113"/>
      <c r="T1210" s="113"/>
      <c r="U1210" s="113"/>
      <c r="V1210" s="113"/>
      <c r="W1210" s="113"/>
      <c r="X1210" s="113"/>
    </row>
    <row r="1211" spans="1:24" ht="15.75">
      <c r="A1211" s="116"/>
      <c r="B1211" s="113"/>
      <c r="C1211" s="113"/>
      <c r="D1211" s="113"/>
      <c r="E1211" s="113"/>
      <c r="F1211" s="113"/>
      <c r="G1211" s="113"/>
      <c r="H1211" s="113"/>
      <c r="I1211" s="113"/>
      <c r="J1211" s="113"/>
      <c r="K1211" s="113"/>
      <c r="L1211" s="113"/>
      <c r="M1211" s="113"/>
      <c r="N1211" s="113"/>
      <c r="O1211" s="113"/>
      <c r="P1211" s="113"/>
      <c r="Q1211" s="113"/>
      <c r="R1211" s="113"/>
      <c r="S1211" s="113"/>
      <c r="T1211" s="113"/>
      <c r="U1211" s="113"/>
      <c r="V1211" s="113"/>
      <c r="W1211" s="113"/>
      <c r="X1211" s="113"/>
    </row>
    <row r="1212" spans="1:24" ht="15.75">
      <c r="A1212" s="116"/>
      <c r="B1212" s="113"/>
      <c r="C1212" s="113"/>
      <c r="D1212" s="113"/>
      <c r="E1212" s="113"/>
      <c r="F1212" s="113"/>
      <c r="G1212" s="113"/>
      <c r="H1212" s="113"/>
      <c r="I1212" s="113"/>
      <c r="J1212" s="113"/>
      <c r="K1212" s="113"/>
      <c r="L1212" s="113"/>
      <c r="M1212" s="113"/>
      <c r="N1212" s="113"/>
      <c r="O1212" s="113"/>
      <c r="P1212" s="113"/>
      <c r="Q1212" s="113"/>
      <c r="R1212" s="113"/>
      <c r="S1212" s="113"/>
      <c r="T1212" s="113"/>
      <c r="U1212" s="113"/>
      <c r="V1212" s="113"/>
      <c r="W1212" s="113"/>
      <c r="X1212" s="113"/>
    </row>
    <row r="1213" spans="1:24" ht="15.75">
      <c r="A1213" s="116"/>
      <c r="B1213" s="113"/>
      <c r="C1213" s="113"/>
      <c r="D1213" s="113"/>
      <c r="E1213" s="113"/>
      <c r="F1213" s="113"/>
      <c r="G1213" s="113"/>
      <c r="H1213" s="113"/>
      <c r="I1213" s="113"/>
      <c r="J1213" s="113"/>
      <c r="K1213" s="113"/>
      <c r="L1213" s="113"/>
      <c r="M1213" s="113"/>
      <c r="N1213" s="113"/>
      <c r="O1213" s="113"/>
      <c r="P1213" s="113"/>
      <c r="Q1213" s="113"/>
      <c r="R1213" s="113"/>
      <c r="S1213" s="113"/>
      <c r="T1213" s="113"/>
      <c r="U1213" s="113"/>
      <c r="V1213" s="113"/>
      <c r="W1213" s="113"/>
      <c r="X1213" s="113"/>
    </row>
    <row r="1214" spans="1:24" ht="15.75">
      <c r="A1214" s="116"/>
      <c r="B1214" s="113"/>
      <c r="C1214" s="113"/>
      <c r="D1214" s="113"/>
      <c r="E1214" s="113"/>
      <c r="F1214" s="113"/>
      <c r="G1214" s="113"/>
      <c r="H1214" s="113"/>
      <c r="I1214" s="113"/>
      <c r="J1214" s="113"/>
      <c r="K1214" s="113"/>
      <c r="L1214" s="113"/>
      <c r="M1214" s="113"/>
      <c r="N1214" s="113"/>
      <c r="O1214" s="113"/>
      <c r="P1214" s="113"/>
      <c r="Q1214" s="113"/>
      <c r="R1214" s="113"/>
      <c r="S1214" s="113"/>
      <c r="T1214" s="113"/>
      <c r="U1214" s="113"/>
      <c r="V1214" s="113"/>
      <c r="W1214" s="113"/>
      <c r="X1214" s="113"/>
    </row>
    <row r="1215" spans="1:24" ht="15.75">
      <c r="A1215" s="116"/>
      <c r="B1215" s="113"/>
      <c r="C1215" s="113"/>
      <c r="D1215" s="113"/>
      <c r="E1215" s="113"/>
      <c r="F1215" s="113"/>
      <c r="G1215" s="113"/>
      <c r="H1215" s="113"/>
      <c r="I1215" s="113"/>
      <c r="J1215" s="113"/>
      <c r="K1215" s="113"/>
      <c r="L1215" s="113"/>
      <c r="M1215" s="113"/>
      <c r="N1215" s="113"/>
      <c r="O1215" s="113"/>
      <c r="P1215" s="113"/>
      <c r="Q1215" s="113"/>
      <c r="R1215" s="113"/>
      <c r="S1215" s="113"/>
      <c r="T1215" s="113"/>
      <c r="U1215" s="113"/>
      <c r="V1215" s="113"/>
      <c r="W1215" s="113"/>
      <c r="X1215" s="113"/>
    </row>
    <row r="1216" spans="1:24" ht="15.75">
      <c r="A1216" s="116"/>
      <c r="B1216" s="113"/>
      <c r="C1216" s="113"/>
      <c r="D1216" s="113"/>
      <c r="E1216" s="113"/>
      <c r="F1216" s="113"/>
      <c r="G1216" s="113"/>
      <c r="H1216" s="113"/>
      <c r="I1216" s="113"/>
      <c r="J1216" s="113"/>
      <c r="K1216" s="113"/>
      <c r="L1216" s="113"/>
      <c r="M1216" s="113"/>
      <c r="N1216" s="113"/>
      <c r="O1216" s="113"/>
      <c r="P1216" s="113"/>
      <c r="Q1216" s="113"/>
      <c r="R1216" s="113"/>
      <c r="S1216" s="113"/>
      <c r="T1216" s="113"/>
      <c r="U1216" s="113"/>
      <c r="V1216" s="113"/>
      <c r="W1216" s="113"/>
      <c r="X1216" s="113"/>
    </row>
    <row r="1217" spans="1:24" ht="15.75">
      <c r="A1217" s="116"/>
      <c r="B1217" s="113"/>
      <c r="C1217" s="113"/>
      <c r="D1217" s="113"/>
      <c r="E1217" s="113"/>
      <c r="F1217" s="113"/>
      <c r="G1217" s="113"/>
      <c r="H1217" s="113"/>
      <c r="I1217" s="113"/>
      <c r="J1217" s="113"/>
      <c r="K1217" s="113"/>
      <c r="L1217" s="113"/>
      <c r="M1217" s="113"/>
      <c r="N1217" s="113"/>
      <c r="O1217" s="113"/>
      <c r="P1217" s="113"/>
      <c r="Q1217" s="113"/>
      <c r="R1217" s="113"/>
      <c r="S1217" s="113"/>
      <c r="T1217" s="113"/>
      <c r="U1217" s="113"/>
      <c r="V1217" s="113"/>
      <c r="W1217" s="113"/>
      <c r="X1217" s="113"/>
    </row>
    <row r="1218" spans="1:24" ht="15.75">
      <c r="A1218" s="116"/>
      <c r="B1218" s="113"/>
      <c r="C1218" s="113"/>
      <c r="D1218" s="113"/>
      <c r="E1218" s="113"/>
      <c r="F1218" s="113"/>
      <c r="G1218" s="113"/>
      <c r="H1218" s="113"/>
      <c r="I1218" s="113"/>
      <c r="J1218" s="113"/>
      <c r="K1218" s="113"/>
      <c r="L1218" s="113"/>
      <c r="M1218" s="113"/>
      <c r="N1218" s="113"/>
      <c r="O1218" s="113"/>
      <c r="P1218" s="113"/>
      <c r="Q1218" s="113"/>
      <c r="R1218" s="113"/>
      <c r="S1218" s="113"/>
      <c r="T1218" s="113"/>
      <c r="U1218" s="113"/>
      <c r="V1218" s="113"/>
      <c r="W1218" s="113"/>
      <c r="X1218" s="113"/>
    </row>
    <row r="1219" spans="1:24" ht="15.75">
      <c r="A1219" s="116"/>
      <c r="B1219" s="113"/>
      <c r="C1219" s="113"/>
      <c r="D1219" s="113"/>
      <c r="E1219" s="113"/>
      <c r="F1219" s="113"/>
      <c r="G1219" s="113"/>
      <c r="H1219" s="113"/>
      <c r="I1219" s="113"/>
      <c r="J1219" s="113"/>
      <c r="K1219" s="113"/>
      <c r="L1219" s="113"/>
      <c r="M1219" s="113"/>
      <c r="N1219" s="113"/>
      <c r="O1219" s="113"/>
      <c r="P1219" s="113"/>
      <c r="Q1219" s="113"/>
      <c r="R1219" s="113"/>
      <c r="S1219" s="113"/>
      <c r="T1219" s="113"/>
      <c r="U1219" s="113"/>
      <c r="V1219" s="113"/>
      <c r="W1219" s="113"/>
      <c r="X1219" s="113"/>
    </row>
    <row r="1220" spans="1:24" ht="15.75">
      <c r="A1220" s="116"/>
      <c r="B1220" s="113"/>
      <c r="C1220" s="113"/>
      <c r="D1220" s="113"/>
      <c r="E1220" s="113"/>
      <c r="F1220" s="113"/>
      <c r="G1220" s="113"/>
      <c r="H1220" s="113"/>
      <c r="I1220" s="113"/>
      <c r="J1220" s="113"/>
      <c r="K1220" s="113"/>
      <c r="L1220" s="113"/>
      <c r="M1220" s="113"/>
      <c r="N1220" s="113"/>
      <c r="O1220" s="113"/>
      <c r="P1220" s="113"/>
      <c r="Q1220" s="113"/>
      <c r="R1220" s="113"/>
      <c r="S1220" s="113"/>
      <c r="T1220" s="113"/>
      <c r="U1220" s="113"/>
      <c r="V1220" s="113"/>
      <c r="W1220" s="113"/>
      <c r="X1220" s="113"/>
    </row>
    <row r="1221" spans="1:24" ht="15.75">
      <c r="A1221" s="116"/>
      <c r="B1221" s="113"/>
      <c r="C1221" s="113"/>
      <c r="D1221" s="113"/>
      <c r="E1221" s="113"/>
      <c r="F1221" s="113"/>
      <c r="G1221" s="113"/>
      <c r="H1221" s="113"/>
      <c r="I1221" s="113"/>
      <c r="J1221" s="113"/>
      <c r="K1221" s="113"/>
      <c r="L1221" s="113"/>
      <c r="M1221" s="113"/>
      <c r="N1221" s="113"/>
      <c r="O1221" s="113"/>
      <c r="P1221" s="113"/>
      <c r="Q1221" s="113"/>
      <c r="R1221" s="113"/>
      <c r="S1221" s="113"/>
      <c r="T1221" s="113"/>
      <c r="U1221" s="113"/>
      <c r="V1221" s="113"/>
      <c r="W1221" s="113"/>
      <c r="X1221" s="113"/>
    </row>
    <row r="1222" spans="1:24" ht="15.75">
      <c r="A1222" s="116"/>
      <c r="B1222" s="113"/>
      <c r="C1222" s="113"/>
      <c r="D1222" s="113"/>
      <c r="E1222" s="113"/>
      <c r="F1222" s="113"/>
      <c r="G1222" s="113"/>
      <c r="H1222" s="113"/>
      <c r="I1222" s="113"/>
      <c r="J1222" s="113"/>
      <c r="K1222" s="113"/>
      <c r="L1222" s="113"/>
      <c r="M1222" s="113"/>
      <c r="N1222" s="113"/>
      <c r="O1222" s="113"/>
      <c r="P1222" s="113"/>
      <c r="Q1222" s="113"/>
      <c r="R1222" s="113"/>
      <c r="S1222" s="113"/>
      <c r="T1222" s="113"/>
      <c r="U1222" s="113"/>
      <c r="V1222" s="113"/>
      <c r="W1222" s="113"/>
      <c r="X1222" s="113"/>
    </row>
    <row r="1223" spans="1:24" ht="15.75">
      <c r="A1223" s="116"/>
      <c r="B1223" s="113"/>
      <c r="C1223" s="113"/>
      <c r="D1223" s="113"/>
      <c r="E1223" s="113"/>
      <c r="F1223" s="113"/>
      <c r="G1223" s="113"/>
      <c r="H1223" s="113"/>
      <c r="I1223" s="113"/>
      <c r="J1223" s="113"/>
      <c r="K1223" s="113"/>
      <c r="L1223" s="113"/>
      <c r="M1223" s="113"/>
      <c r="N1223" s="113"/>
      <c r="O1223" s="113"/>
      <c r="P1223" s="113"/>
      <c r="Q1223" s="113"/>
      <c r="R1223" s="113"/>
      <c r="S1223" s="113"/>
      <c r="T1223" s="113"/>
      <c r="U1223" s="113"/>
      <c r="V1223" s="113"/>
      <c r="W1223" s="113"/>
      <c r="X1223" s="113"/>
    </row>
    <row r="1224" spans="1:24" ht="15.75">
      <c r="A1224" s="116"/>
      <c r="B1224" s="113"/>
      <c r="C1224" s="113"/>
      <c r="D1224" s="113"/>
      <c r="E1224" s="113"/>
      <c r="F1224" s="113"/>
      <c r="G1224" s="113"/>
      <c r="H1224" s="113"/>
      <c r="I1224" s="113"/>
      <c r="J1224" s="113"/>
      <c r="K1224" s="113"/>
      <c r="L1224" s="113"/>
      <c r="M1224" s="113"/>
      <c r="N1224" s="113"/>
      <c r="O1224" s="113"/>
      <c r="P1224" s="113"/>
      <c r="Q1224" s="113"/>
      <c r="R1224" s="113"/>
      <c r="S1224" s="113"/>
      <c r="T1224" s="113"/>
      <c r="U1224" s="113"/>
      <c r="V1224" s="113"/>
      <c r="W1224" s="113"/>
      <c r="X1224" s="113"/>
    </row>
    <row r="1225" spans="1:24" ht="15.75">
      <c r="A1225" s="116"/>
      <c r="B1225" s="113"/>
      <c r="C1225" s="113"/>
      <c r="D1225" s="113"/>
      <c r="E1225" s="113"/>
      <c r="F1225" s="113"/>
      <c r="G1225" s="113"/>
      <c r="H1225" s="113"/>
      <c r="I1225" s="113"/>
      <c r="J1225" s="113"/>
      <c r="K1225" s="113"/>
      <c r="L1225" s="113"/>
      <c r="M1225" s="113"/>
      <c r="N1225" s="113"/>
      <c r="O1225" s="113"/>
      <c r="P1225" s="113"/>
      <c r="Q1225" s="113"/>
      <c r="R1225" s="113"/>
      <c r="S1225" s="113"/>
      <c r="T1225" s="113"/>
      <c r="U1225" s="113"/>
      <c r="V1225" s="113"/>
      <c r="W1225" s="113"/>
      <c r="X1225" s="113"/>
    </row>
    <row r="1226" spans="1:24" ht="15.75">
      <c r="A1226" s="116"/>
      <c r="B1226" s="113"/>
      <c r="C1226" s="113"/>
      <c r="D1226" s="113"/>
      <c r="E1226" s="113"/>
      <c r="F1226" s="113"/>
      <c r="G1226" s="113"/>
      <c r="H1226" s="113"/>
      <c r="I1226" s="113"/>
      <c r="J1226" s="113"/>
      <c r="K1226" s="113"/>
      <c r="L1226" s="113"/>
      <c r="M1226" s="113"/>
      <c r="N1226" s="113"/>
      <c r="O1226" s="113"/>
      <c r="P1226" s="113"/>
      <c r="Q1226" s="113"/>
      <c r="R1226" s="113"/>
      <c r="S1226" s="113"/>
      <c r="T1226" s="113"/>
      <c r="U1226" s="113"/>
      <c r="V1226" s="113"/>
      <c r="W1226" s="113"/>
      <c r="X1226" s="113"/>
    </row>
    <row r="1227" spans="1:24" ht="15.75">
      <c r="A1227" s="116"/>
      <c r="B1227" s="113"/>
      <c r="C1227" s="113"/>
      <c r="D1227" s="113"/>
      <c r="E1227" s="113"/>
      <c r="F1227" s="113"/>
      <c r="G1227" s="113"/>
      <c r="H1227" s="113"/>
      <c r="I1227" s="113"/>
      <c r="J1227" s="113"/>
      <c r="K1227" s="113"/>
      <c r="L1227" s="113"/>
      <c r="M1227" s="113"/>
      <c r="N1227" s="113"/>
      <c r="O1227" s="113"/>
      <c r="P1227" s="113"/>
      <c r="Q1227" s="113"/>
      <c r="R1227" s="113"/>
      <c r="S1227" s="113"/>
      <c r="T1227" s="113"/>
      <c r="U1227" s="113"/>
      <c r="V1227" s="113"/>
      <c r="W1227" s="113"/>
      <c r="X1227" s="113"/>
    </row>
    <row r="1228" spans="1:24" ht="15.75">
      <c r="A1228" s="116"/>
      <c r="B1228" s="113"/>
      <c r="C1228" s="113"/>
      <c r="D1228" s="113"/>
      <c r="E1228" s="113"/>
      <c r="F1228" s="113"/>
      <c r="G1228" s="113"/>
      <c r="H1228" s="113"/>
      <c r="I1228" s="113"/>
      <c r="J1228" s="113"/>
      <c r="K1228" s="113"/>
      <c r="L1228" s="113"/>
      <c r="M1228" s="113"/>
      <c r="N1228" s="113"/>
      <c r="O1228" s="113"/>
      <c r="P1228" s="113"/>
      <c r="Q1228" s="113"/>
      <c r="R1228" s="113"/>
      <c r="S1228" s="113"/>
      <c r="T1228" s="113"/>
      <c r="U1228" s="113"/>
      <c r="V1228" s="113"/>
      <c r="W1228" s="113"/>
      <c r="X1228" s="113"/>
    </row>
    <row r="1229" spans="1:24" ht="15.75">
      <c r="A1229" s="116"/>
      <c r="B1229" s="113"/>
      <c r="C1229" s="113"/>
      <c r="D1229" s="113"/>
      <c r="E1229" s="113"/>
      <c r="F1229" s="113"/>
      <c r="G1229" s="113"/>
      <c r="H1229" s="113"/>
      <c r="I1229" s="113"/>
      <c r="J1229" s="113"/>
      <c r="K1229" s="113"/>
      <c r="L1229" s="113"/>
      <c r="M1229" s="113"/>
      <c r="N1229" s="113"/>
      <c r="O1229" s="113"/>
      <c r="P1229" s="113"/>
      <c r="Q1229" s="113"/>
      <c r="R1229" s="113"/>
      <c r="S1229" s="113"/>
      <c r="T1229" s="113"/>
      <c r="U1229" s="113"/>
      <c r="V1229" s="113"/>
      <c r="W1229" s="113"/>
      <c r="X1229" s="113"/>
    </row>
    <row r="1230" spans="1:24" ht="15.75">
      <c r="A1230" s="116"/>
      <c r="B1230" s="113"/>
      <c r="C1230" s="113"/>
      <c r="D1230" s="113"/>
      <c r="E1230" s="113"/>
      <c r="F1230" s="113"/>
      <c r="G1230" s="113"/>
      <c r="H1230" s="113"/>
      <c r="I1230" s="113"/>
      <c r="J1230" s="113"/>
      <c r="K1230" s="113"/>
      <c r="L1230" s="113"/>
      <c r="M1230" s="113"/>
      <c r="N1230" s="113"/>
      <c r="O1230" s="113"/>
      <c r="P1230" s="113"/>
      <c r="Q1230" s="113"/>
      <c r="R1230" s="113"/>
      <c r="S1230" s="113"/>
      <c r="T1230" s="113"/>
      <c r="U1230" s="113"/>
      <c r="V1230" s="113"/>
      <c r="W1230" s="113"/>
      <c r="X1230" s="113"/>
    </row>
    <row r="1231" spans="1:24" ht="15.75">
      <c r="A1231" s="116"/>
      <c r="B1231" s="113"/>
      <c r="C1231" s="113"/>
      <c r="D1231" s="113"/>
      <c r="E1231" s="113"/>
      <c r="F1231" s="113"/>
      <c r="G1231" s="113"/>
      <c r="H1231" s="113"/>
      <c r="I1231" s="113"/>
      <c r="J1231" s="113"/>
      <c r="K1231" s="113"/>
      <c r="L1231" s="113"/>
      <c r="M1231" s="113"/>
      <c r="N1231" s="113"/>
      <c r="O1231" s="113"/>
      <c r="P1231" s="113"/>
      <c r="Q1231" s="113"/>
      <c r="R1231" s="113"/>
      <c r="S1231" s="113"/>
      <c r="T1231" s="113"/>
      <c r="U1231" s="113"/>
      <c r="V1231" s="113"/>
      <c r="W1231" s="113"/>
      <c r="X1231" s="113"/>
    </row>
    <row r="1232" spans="1:24" ht="15.75">
      <c r="A1232" s="116"/>
      <c r="B1232" s="113"/>
      <c r="C1232" s="113"/>
      <c r="D1232" s="113"/>
      <c r="E1232" s="113"/>
      <c r="F1232" s="113"/>
      <c r="G1232" s="113"/>
      <c r="H1232" s="113"/>
      <c r="I1232" s="113"/>
      <c r="J1232" s="113"/>
      <c r="K1232" s="113"/>
      <c r="L1232" s="113"/>
      <c r="M1232" s="113"/>
      <c r="N1232" s="113"/>
      <c r="O1232" s="113"/>
      <c r="P1232" s="113"/>
      <c r="Q1232" s="113"/>
      <c r="R1232" s="113"/>
      <c r="S1232" s="113"/>
      <c r="T1232" s="113"/>
      <c r="U1232" s="113"/>
      <c r="V1232" s="113"/>
      <c r="W1232" s="113"/>
      <c r="X1232" s="113"/>
    </row>
    <row r="1233" spans="1:24" ht="15.75">
      <c r="A1233" s="116"/>
      <c r="B1233" s="113"/>
      <c r="C1233" s="113"/>
      <c r="D1233" s="113"/>
      <c r="E1233" s="113"/>
      <c r="F1233" s="113"/>
      <c r="G1233" s="113"/>
      <c r="H1233" s="113"/>
      <c r="I1233" s="113"/>
      <c r="J1233" s="113"/>
      <c r="K1233" s="113"/>
      <c r="L1233" s="113"/>
      <c r="M1233" s="113"/>
      <c r="N1233" s="113"/>
      <c r="O1233" s="113"/>
      <c r="P1233" s="113"/>
      <c r="Q1233" s="113"/>
      <c r="R1233" s="113"/>
      <c r="S1233" s="113"/>
      <c r="T1233" s="113"/>
      <c r="U1233" s="113"/>
      <c r="V1233" s="113"/>
      <c r="W1233" s="113"/>
      <c r="X1233" s="113"/>
    </row>
    <row r="1234" spans="1:24" ht="15.75">
      <c r="A1234" s="116"/>
      <c r="B1234" s="113"/>
      <c r="C1234" s="113"/>
      <c r="D1234" s="113"/>
      <c r="E1234" s="113"/>
      <c r="F1234" s="113"/>
      <c r="G1234" s="113"/>
      <c r="H1234" s="113"/>
      <c r="I1234" s="113"/>
      <c r="J1234" s="113"/>
      <c r="K1234" s="113"/>
      <c r="L1234" s="113"/>
      <c r="M1234" s="113"/>
      <c r="N1234" s="113"/>
      <c r="O1234" s="113"/>
      <c r="P1234" s="113"/>
      <c r="Q1234" s="113"/>
      <c r="R1234" s="113"/>
      <c r="S1234" s="113"/>
      <c r="T1234" s="113"/>
      <c r="U1234" s="113"/>
      <c r="V1234" s="113"/>
      <c r="W1234" s="113"/>
      <c r="X1234" s="113"/>
    </row>
    <row r="1235" spans="1:24" ht="15.75">
      <c r="A1235" s="116"/>
      <c r="B1235" s="113"/>
      <c r="C1235" s="113"/>
      <c r="D1235" s="113"/>
      <c r="E1235" s="113"/>
      <c r="F1235" s="113"/>
      <c r="G1235" s="113"/>
      <c r="H1235" s="113"/>
      <c r="I1235" s="113"/>
      <c r="J1235" s="113"/>
      <c r="K1235" s="113"/>
      <c r="L1235" s="113"/>
      <c r="M1235" s="113"/>
      <c r="N1235" s="113"/>
      <c r="O1235" s="113"/>
      <c r="P1235" s="113"/>
      <c r="Q1235" s="113"/>
      <c r="R1235" s="113"/>
      <c r="S1235" s="113"/>
      <c r="T1235" s="113"/>
      <c r="U1235" s="113"/>
      <c r="V1235" s="113"/>
      <c r="W1235" s="113"/>
      <c r="X1235" s="113"/>
    </row>
    <row r="1236" spans="1:24" ht="15.75">
      <c r="A1236" s="116"/>
      <c r="B1236" s="113"/>
      <c r="C1236" s="113"/>
      <c r="D1236" s="113"/>
      <c r="E1236" s="113"/>
      <c r="F1236" s="113"/>
      <c r="G1236" s="113"/>
      <c r="H1236" s="113"/>
      <c r="I1236" s="113"/>
      <c r="J1236" s="113"/>
      <c r="K1236" s="113"/>
      <c r="L1236" s="113"/>
      <c r="M1236" s="113"/>
      <c r="N1236" s="113"/>
      <c r="O1236" s="113"/>
      <c r="P1236" s="113"/>
      <c r="Q1236" s="113"/>
      <c r="R1236" s="113"/>
      <c r="S1236" s="113"/>
      <c r="T1236" s="113"/>
      <c r="U1236" s="113"/>
      <c r="V1236" s="113"/>
      <c r="W1236" s="113"/>
      <c r="X1236" s="113"/>
    </row>
    <row r="1237" spans="1:24" ht="15.75">
      <c r="A1237" s="116"/>
      <c r="B1237" s="113"/>
      <c r="C1237" s="113"/>
      <c r="D1237" s="113"/>
      <c r="E1237" s="113"/>
      <c r="F1237" s="113"/>
      <c r="G1237" s="113"/>
      <c r="H1237" s="113"/>
      <c r="I1237" s="113"/>
      <c r="J1237" s="113"/>
      <c r="K1237" s="113"/>
      <c r="L1237" s="113"/>
      <c r="M1237" s="113"/>
      <c r="N1237" s="113"/>
      <c r="O1237" s="113"/>
      <c r="P1237" s="113"/>
      <c r="Q1237" s="113"/>
      <c r="R1237" s="113"/>
      <c r="S1237" s="113"/>
      <c r="T1237" s="113"/>
      <c r="U1237" s="113"/>
      <c r="V1237" s="113"/>
      <c r="W1237" s="113"/>
      <c r="X1237" s="113"/>
    </row>
    <row r="1238" spans="1:24" ht="15.75">
      <c r="A1238" s="116"/>
      <c r="B1238" s="113"/>
      <c r="C1238" s="113"/>
      <c r="D1238" s="113"/>
      <c r="E1238" s="113"/>
      <c r="F1238" s="113"/>
      <c r="G1238" s="113"/>
      <c r="H1238" s="113"/>
      <c r="I1238" s="113"/>
      <c r="J1238" s="113"/>
      <c r="K1238" s="113"/>
      <c r="L1238" s="113"/>
      <c r="M1238" s="113"/>
      <c r="N1238" s="113"/>
      <c r="O1238" s="113"/>
      <c r="P1238" s="113"/>
      <c r="Q1238" s="113"/>
      <c r="R1238" s="113"/>
      <c r="S1238" s="113"/>
      <c r="T1238" s="113"/>
      <c r="U1238" s="113"/>
      <c r="V1238" s="113"/>
      <c r="W1238" s="113"/>
      <c r="X1238" s="113"/>
    </row>
    <row r="1239" spans="1:24" ht="15.75">
      <c r="A1239" s="116"/>
      <c r="B1239" s="113"/>
      <c r="C1239" s="113"/>
      <c r="D1239" s="113"/>
      <c r="E1239" s="113"/>
      <c r="F1239" s="113"/>
      <c r="G1239" s="113"/>
      <c r="H1239" s="113"/>
      <c r="I1239" s="113"/>
      <c r="J1239" s="113"/>
      <c r="K1239" s="113"/>
      <c r="L1239" s="113"/>
      <c r="M1239" s="113"/>
      <c r="N1239" s="113"/>
      <c r="O1239" s="113"/>
      <c r="P1239" s="113"/>
      <c r="Q1239" s="113"/>
      <c r="R1239" s="113"/>
      <c r="S1239" s="113"/>
      <c r="T1239" s="113"/>
      <c r="U1239" s="113"/>
      <c r="V1239" s="113"/>
      <c r="W1239" s="113"/>
      <c r="X1239" s="113"/>
    </row>
    <row r="1240" spans="1:24" ht="15.75">
      <c r="A1240" s="116"/>
      <c r="B1240" s="113"/>
      <c r="C1240" s="113"/>
      <c r="D1240" s="113"/>
      <c r="E1240" s="113"/>
      <c r="F1240" s="113"/>
      <c r="G1240" s="113"/>
      <c r="H1240" s="113"/>
      <c r="I1240" s="113"/>
      <c r="J1240" s="113"/>
      <c r="K1240" s="113"/>
      <c r="L1240" s="113"/>
      <c r="M1240" s="113"/>
      <c r="N1240" s="113"/>
      <c r="O1240" s="113"/>
      <c r="P1240" s="113"/>
      <c r="Q1240" s="113"/>
      <c r="R1240" s="113"/>
      <c r="S1240" s="113"/>
      <c r="T1240" s="113"/>
      <c r="U1240" s="113"/>
      <c r="V1240" s="113"/>
      <c r="W1240" s="113"/>
      <c r="X1240" s="113"/>
    </row>
    <row r="1241" spans="1:24" ht="15.75">
      <c r="A1241" s="116"/>
      <c r="B1241" s="113"/>
      <c r="C1241" s="113"/>
      <c r="D1241" s="113"/>
      <c r="E1241" s="113"/>
      <c r="F1241" s="113"/>
      <c r="G1241" s="113"/>
      <c r="H1241" s="113"/>
      <c r="I1241" s="113"/>
      <c r="J1241" s="113"/>
      <c r="K1241" s="113"/>
      <c r="L1241" s="113"/>
      <c r="M1241" s="113"/>
      <c r="N1241" s="113"/>
      <c r="O1241" s="113"/>
      <c r="P1241" s="113"/>
      <c r="Q1241" s="113"/>
      <c r="R1241" s="113"/>
      <c r="S1241" s="113"/>
      <c r="T1241" s="113"/>
      <c r="U1241" s="113"/>
      <c r="V1241" s="113"/>
      <c r="W1241" s="113"/>
      <c r="X1241" s="113"/>
    </row>
    <row r="1242" spans="1:24" ht="15.75">
      <c r="A1242" s="116"/>
      <c r="B1242" s="113"/>
      <c r="C1242" s="113"/>
      <c r="D1242" s="113"/>
      <c r="E1242" s="113"/>
      <c r="F1242" s="113"/>
      <c r="G1242" s="113"/>
      <c r="H1242" s="113"/>
      <c r="I1242" s="113"/>
      <c r="J1242" s="113"/>
      <c r="K1242" s="113"/>
      <c r="L1242" s="113"/>
      <c r="M1242" s="113"/>
      <c r="N1242" s="113"/>
      <c r="O1242" s="113"/>
      <c r="P1242" s="113"/>
      <c r="Q1242" s="113"/>
      <c r="R1242" s="113"/>
      <c r="S1242" s="113"/>
      <c r="T1242" s="113"/>
      <c r="U1242" s="113"/>
      <c r="V1242" s="113"/>
      <c r="W1242" s="113"/>
      <c r="X1242" s="113"/>
    </row>
    <row r="1243" spans="1:24" ht="15.75">
      <c r="A1243" s="116"/>
      <c r="B1243" s="113"/>
      <c r="C1243" s="113"/>
      <c r="D1243" s="113"/>
      <c r="E1243" s="113"/>
      <c r="F1243" s="113"/>
      <c r="G1243" s="113"/>
      <c r="H1243" s="113"/>
      <c r="I1243" s="113"/>
      <c r="J1243" s="113"/>
      <c r="K1243" s="113"/>
      <c r="L1243" s="113"/>
      <c r="M1243" s="113"/>
      <c r="N1243" s="113"/>
      <c r="O1243" s="113"/>
      <c r="P1243" s="113"/>
      <c r="Q1243" s="113"/>
      <c r="R1243" s="113"/>
      <c r="S1243" s="113"/>
      <c r="T1243" s="113"/>
      <c r="U1243" s="113"/>
      <c r="V1243" s="113"/>
      <c r="W1243" s="113"/>
      <c r="X1243" s="113"/>
    </row>
    <row r="1244" spans="1:24" ht="15.75">
      <c r="A1244" s="116"/>
      <c r="B1244" s="113"/>
      <c r="C1244" s="113"/>
      <c r="D1244" s="113"/>
      <c r="E1244" s="113"/>
      <c r="F1244" s="113"/>
      <c r="G1244" s="113"/>
      <c r="H1244" s="113"/>
      <c r="I1244" s="113"/>
      <c r="J1244" s="113"/>
      <c r="K1244" s="113"/>
      <c r="L1244" s="113"/>
      <c r="M1244" s="113"/>
      <c r="N1244" s="113"/>
      <c r="O1244" s="113"/>
      <c r="P1244" s="113"/>
      <c r="Q1244" s="113"/>
      <c r="R1244" s="113"/>
      <c r="S1244" s="113"/>
      <c r="T1244" s="113"/>
      <c r="U1244" s="113"/>
      <c r="V1244" s="113"/>
      <c r="W1244" s="113"/>
      <c r="X1244" s="113"/>
    </row>
    <row r="1245" spans="1:24" ht="15.75">
      <c r="A1245" s="116"/>
      <c r="B1245" s="113"/>
      <c r="C1245" s="113"/>
      <c r="D1245" s="113"/>
      <c r="E1245" s="113"/>
      <c r="F1245" s="113"/>
      <c r="G1245" s="113"/>
      <c r="H1245" s="113"/>
      <c r="I1245" s="113"/>
      <c r="J1245" s="113"/>
      <c r="K1245" s="113"/>
      <c r="L1245" s="113"/>
      <c r="M1245" s="113"/>
      <c r="N1245" s="113"/>
      <c r="O1245" s="113"/>
      <c r="P1245" s="113"/>
      <c r="Q1245" s="113"/>
      <c r="R1245" s="113"/>
      <c r="S1245" s="113"/>
      <c r="T1245" s="113"/>
      <c r="U1245" s="113"/>
      <c r="V1245" s="113"/>
      <c r="W1245" s="113"/>
      <c r="X1245" s="113"/>
    </row>
    <row r="1246" spans="1:24" ht="15.75">
      <c r="A1246" s="116"/>
      <c r="B1246" s="113"/>
      <c r="C1246" s="113"/>
      <c r="D1246" s="113"/>
      <c r="E1246" s="113"/>
      <c r="F1246" s="113"/>
      <c r="G1246" s="113"/>
      <c r="H1246" s="113"/>
      <c r="I1246" s="113"/>
      <c r="J1246" s="113"/>
      <c r="K1246" s="113"/>
      <c r="L1246" s="113"/>
      <c r="M1246" s="113"/>
      <c r="N1246" s="113"/>
      <c r="O1246" s="113"/>
      <c r="P1246" s="113"/>
      <c r="Q1246" s="113"/>
      <c r="R1246" s="113"/>
      <c r="S1246" s="113"/>
      <c r="T1246" s="113"/>
      <c r="U1246" s="113"/>
      <c r="V1246" s="113"/>
      <c r="W1246" s="113"/>
      <c r="X1246" s="113"/>
    </row>
    <row r="1247" spans="1:24" ht="15.75">
      <c r="A1247" s="116"/>
      <c r="B1247" s="113"/>
      <c r="C1247" s="113"/>
      <c r="D1247" s="113"/>
      <c r="E1247" s="113"/>
      <c r="F1247" s="113"/>
      <c r="G1247" s="113"/>
      <c r="H1247" s="113"/>
      <c r="I1247" s="113"/>
      <c r="J1247" s="113"/>
      <c r="K1247" s="113"/>
      <c r="L1247" s="113"/>
      <c r="M1247" s="113"/>
      <c r="N1247" s="113"/>
      <c r="O1247" s="113"/>
      <c r="P1247" s="113"/>
      <c r="Q1247" s="113"/>
      <c r="R1247" s="113"/>
      <c r="S1247" s="113"/>
      <c r="T1247" s="113"/>
      <c r="U1247" s="113"/>
      <c r="V1247" s="113"/>
      <c r="W1247" s="113"/>
      <c r="X1247" s="113"/>
    </row>
    <row r="1248" spans="1:24" ht="15.75">
      <c r="A1248" s="116"/>
      <c r="B1248" s="113"/>
      <c r="C1248" s="113"/>
      <c r="D1248" s="113"/>
      <c r="E1248" s="113"/>
      <c r="F1248" s="113"/>
      <c r="G1248" s="113"/>
      <c r="H1248" s="113"/>
      <c r="I1248" s="113"/>
      <c r="J1248" s="113"/>
      <c r="K1248" s="113"/>
      <c r="L1248" s="113"/>
      <c r="M1248" s="113"/>
      <c r="N1248" s="113"/>
      <c r="O1248" s="113"/>
      <c r="P1248" s="113"/>
      <c r="Q1248" s="113"/>
      <c r="R1248" s="113"/>
      <c r="S1248" s="113"/>
      <c r="T1248" s="113"/>
      <c r="U1248" s="113"/>
      <c r="V1248" s="113"/>
      <c r="W1248" s="113"/>
      <c r="X1248" s="113"/>
    </row>
    <row r="1249" spans="1:24" ht="15.75">
      <c r="A1249" s="116"/>
      <c r="B1249" s="113"/>
      <c r="C1249" s="113"/>
      <c r="D1249" s="113"/>
      <c r="E1249" s="113"/>
      <c r="F1249" s="113"/>
      <c r="G1249" s="113"/>
      <c r="H1249" s="113"/>
      <c r="I1249" s="113"/>
      <c r="J1249" s="113"/>
      <c r="K1249" s="113"/>
      <c r="L1249" s="113"/>
      <c r="M1249" s="113"/>
      <c r="N1249" s="113"/>
      <c r="O1249" s="113"/>
      <c r="P1249" s="113"/>
      <c r="Q1249" s="113"/>
      <c r="R1249" s="113"/>
      <c r="S1249" s="113"/>
      <c r="T1249" s="113"/>
      <c r="U1249" s="113"/>
      <c r="V1249" s="113"/>
      <c r="W1249" s="113"/>
      <c r="X1249" s="113"/>
    </row>
    <row r="1250" spans="1:24" ht="15.75">
      <c r="A1250" s="116"/>
      <c r="B1250" s="113"/>
      <c r="C1250" s="113"/>
      <c r="D1250" s="113"/>
      <c r="E1250" s="113"/>
      <c r="F1250" s="113"/>
      <c r="G1250" s="113"/>
      <c r="H1250" s="113"/>
      <c r="I1250" s="113"/>
      <c r="J1250" s="113"/>
      <c r="K1250" s="113"/>
      <c r="L1250" s="113"/>
      <c r="M1250" s="113"/>
      <c r="N1250" s="113"/>
      <c r="O1250" s="113"/>
      <c r="P1250" s="113"/>
      <c r="Q1250" s="113"/>
      <c r="R1250" s="113"/>
      <c r="S1250" s="113"/>
      <c r="T1250" s="113"/>
      <c r="U1250" s="113"/>
      <c r="V1250" s="113"/>
      <c r="W1250" s="113"/>
      <c r="X1250" s="113"/>
    </row>
    <row r="1251" spans="1:24" ht="15.75">
      <c r="A1251" s="116"/>
      <c r="B1251" s="113"/>
      <c r="C1251" s="113"/>
      <c r="D1251" s="113"/>
      <c r="E1251" s="113"/>
      <c r="F1251" s="113"/>
      <c r="G1251" s="113"/>
      <c r="H1251" s="113"/>
      <c r="I1251" s="113"/>
      <c r="J1251" s="113"/>
      <c r="K1251" s="113"/>
      <c r="L1251" s="113"/>
      <c r="M1251" s="113"/>
      <c r="N1251" s="113"/>
      <c r="O1251" s="113"/>
      <c r="P1251" s="113"/>
      <c r="Q1251" s="113"/>
      <c r="R1251" s="113"/>
      <c r="S1251" s="113"/>
      <c r="T1251" s="113"/>
      <c r="U1251" s="113"/>
      <c r="V1251" s="113"/>
      <c r="W1251" s="113"/>
      <c r="X1251" s="113"/>
    </row>
    <row r="1252" spans="1:24" ht="15.75">
      <c r="A1252" s="116"/>
      <c r="B1252" s="113"/>
      <c r="C1252" s="113"/>
      <c r="D1252" s="113"/>
      <c r="E1252" s="113"/>
      <c r="F1252" s="113"/>
      <c r="G1252" s="113"/>
      <c r="H1252" s="113"/>
      <c r="I1252" s="113"/>
      <c r="J1252" s="113"/>
      <c r="K1252" s="113"/>
      <c r="L1252" s="113"/>
      <c r="M1252" s="113"/>
      <c r="N1252" s="113"/>
      <c r="O1252" s="113"/>
      <c r="P1252" s="113"/>
      <c r="Q1252" s="113"/>
      <c r="R1252" s="113"/>
      <c r="S1252" s="113"/>
      <c r="T1252" s="113"/>
      <c r="U1252" s="113"/>
      <c r="V1252" s="113"/>
      <c r="W1252" s="113"/>
      <c r="X1252" s="113"/>
    </row>
    <row r="1253" spans="1:24" ht="15.75">
      <c r="A1253" s="116"/>
      <c r="B1253" s="113"/>
      <c r="C1253" s="113"/>
      <c r="D1253" s="113"/>
      <c r="E1253" s="113"/>
      <c r="F1253" s="113"/>
      <c r="G1253" s="113"/>
      <c r="H1253" s="113"/>
      <c r="I1253" s="113"/>
      <c r="J1253" s="113"/>
      <c r="K1253" s="113"/>
      <c r="L1253" s="113"/>
      <c r="M1253" s="113"/>
      <c r="N1253" s="113"/>
      <c r="O1253" s="113"/>
      <c r="P1253" s="113"/>
      <c r="Q1253" s="113"/>
      <c r="R1253" s="113"/>
      <c r="S1253" s="113"/>
      <c r="T1253" s="113"/>
      <c r="U1253" s="113"/>
      <c r="V1253" s="113"/>
      <c r="W1253" s="113"/>
      <c r="X1253" s="113"/>
    </row>
    <row r="1254" spans="1:24" ht="15.75">
      <c r="A1254" s="116"/>
      <c r="B1254" s="113"/>
      <c r="C1254" s="113"/>
      <c r="D1254" s="113"/>
      <c r="E1254" s="113"/>
      <c r="F1254" s="113"/>
      <c r="G1254" s="113"/>
      <c r="H1254" s="113"/>
      <c r="I1254" s="113"/>
      <c r="J1254" s="113"/>
      <c r="K1254" s="113"/>
      <c r="L1254" s="113"/>
      <c r="M1254" s="113"/>
      <c r="N1254" s="113"/>
      <c r="O1254" s="113"/>
      <c r="P1254" s="113"/>
      <c r="Q1254" s="113"/>
      <c r="R1254" s="113"/>
      <c r="S1254" s="113"/>
      <c r="T1254" s="113"/>
      <c r="U1254" s="113"/>
      <c r="V1254" s="113"/>
      <c r="W1254" s="113"/>
      <c r="X1254" s="113"/>
    </row>
    <row r="1255" spans="1:24" ht="15.75">
      <c r="A1255" s="116"/>
      <c r="B1255" s="113"/>
      <c r="C1255" s="113"/>
      <c r="D1255" s="113"/>
      <c r="E1255" s="113"/>
      <c r="F1255" s="113"/>
      <c r="G1255" s="113"/>
      <c r="H1255" s="113"/>
      <c r="I1255" s="113"/>
      <c r="J1255" s="113"/>
      <c r="K1255" s="113"/>
      <c r="L1255" s="113"/>
      <c r="M1255" s="113"/>
      <c r="N1255" s="113"/>
      <c r="O1255" s="113"/>
      <c r="P1255" s="113"/>
      <c r="Q1255" s="113"/>
      <c r="R1255" s="113"/>
      <c r="S1255" s="113"/>
      <c r="T1255" s="113"/>
      <c r="U1255" s="113"/>
      <c r="V1255" s="113"/>
      <c r="W1255" s="113"/>
      <c r="X1255" s="113"/>
    </row>
    <row r="1256" spans="1:24" ht="15.75">
      <c r="A1256" s="116"/>
      <c r="B1256" s="113"/>
      <c r="C1256" s="113"/>
      <c r="D1256" s="113"/>
      <c r="E1256" s="113"/>
      <c r="F1256" s="113"/>
      <c r="G1256" s="113"/>
      <c r="H1256" s="113"/>
      <c r="I1256" s="113"/>
      <c r="J1256" s="113"/>
      <c r="K1256" s="113"/>
      <c r="L1256" s="113"/>
      <c r="M1256" s="113"/>
      <c r="N1256" s="113"/>
      <c r="O1256" s="113"/>
      <c r="P1256" s="113"/>
      <c r="Q1256" s="113"/>
      <c r="R1256" s="113"/>
      <c r="S1256" s="113"/>
      <c r="T1256" s="113"/>
      <c r="U1256" s="113"/>
      <c r="V1256" s="113"/>
      <c r="W1256" s="113"/>
      <c r="X1256" s="113"/>
    </row>
    <row r="1257" spans="1:24" ht="15.75">
      <c r="A1257" s="116"/>
      <c r="B1257" s="113"/>
      <c r="C1257" s="113"/>
      <c r="D1257" s="113"/>
      <c r="E1257" s="113"/>
      <c r="F1257" s="113"/>
      <c r="G1257" s="113"/>
      <c r="H1257" s="113"/>
      <c r="I1257" s="113"/>
      <c r="J1257" s="113"/>
      <c r="K1257" s="113"/>
      <c r="L1257" s="113"/>
      <c r="M1257" s="113"/>
      <c r="N1257" s="113"/>
      <c r="O1257" s="113"/>
      <c r="P1257" s="113"/>
      <c r="Q1257" s="113"/>
      <c r="R1257" s="113"/>
      <c r="S1257" s="113"/>
      <c r="T1257" s="113"/>
      <c r="U1257" s="113"/>
      <c r="V1257" s="113"/>
      <c r="W1257" s="113"/>
      <c r="X1257" s="113"/>
    </row>
    <row r="1258" spans="1:24" ht="15.75">
      <c r="A1258" s="116"/>
      <c r="B1258" s="113"/>
      <c r="C1258" s="113"/>
      <c r="D1258" s="113"/>
      <c r="E1258" s="113"/>
      <c r="F1258" s="113"/>
      <c r="G1258" s="113"/>
      <c r="H1258" s="113"/>
      <c r="I1258" s="113"/>
      <c r="J1258" s="113"/>
      <c r="K1258" s="113"/>
      <c r="L1258" s="113"/>
      <c r="M1258" s="113"/>
      <c r="N1258" s="113"/>
      <c r="O1258" s="113"/>
      <c r="P1258" s="113"/>
      <c r="Q1258" s="113"/>
      <c r="R1258" s="113"/>
      <c r="S1258" s="113"/>
      <c r="T1258" s="113"/>
      <c r="U1258" s="113"/>
      <c r="V1258" s="113"/>
      <c r="W1258" s="113"/>
      <c r="X1258" s="113"/>
    </row>
    <row r="1259" spans="1:24" ht="15.75">
      <c r="A1259" s="116"/>
      <c r="B1259" s="113"/>
      <c r="C1259" s="113"/>
      <c r="D1259" s="113"/>
      <c r="E1259" s="113"/>
      <c r="F1259" s="113"/>
      <c r="G1259" s="113"/>
      <c r="H1259" s="113"/>
      <c r="I1259" s="113"/>
      <c r="J1259" s="113"/>
      <c r="K1259" s="113"/>
      <c r="L1259" s="113"/>
      <c r="M1259" s="113"/>
      <c r="N1259" s="113"/>
      <c r="O1259" s="113"/>
      <c r="P1259" s="113"/>
      <c r="Q1259" s="113"/>
      <c r="R1259" s="113"/>
      <c r="S1259" s="113"/>
      <c r="T1259" s="113"/>
      <c r="U1259" s="113"/>
      <c r="V1259" s="113"/>
      <c r="W1259" s="113"/>
      <c r="X1259" s="113"/>
    </row>
    <row r="1260" spans="1:24" ht="15.75">
      <c r="A1260" s="116"/>
      <c r="B1260" s="113"/>
      <c r="C1260" s="113"/>
      <c r="D1260" s="113"/>
      <c r="E1260" s="113"/>
      <c r="F1260" s="113"/>
      <c r="G1260" s="113"/>
      <c r="H1260" s="113"/>
      <c r="I1260" s="113"/>
      <c r="J1260" s="113"/>
      <c r="K1260" s="113"/>
      <c r="L1260" s="113"/>
      <c r="M1260" s="113"/>
      <c r="N1260" s="113"/>
      <c r="O1260" s="113"/>
      <c r="P1260" s="113"/>
      <c r="Q1260" s="113"/>
      <c r="R1260" s="113"/>
      <c r="S1260" s="113"/>
      <c r="T1260" s="113"/>
      <c r="U1260" s="113"/>
      <c r="V1260" s="113"/>
      <c r="W1260" s="113"/>
      <c r="X1260" s="113"/>
    </row>
    <row r="1261" spans="1:24" ht="15.75">
      <c r="A1261" s="116"/>
      <c r="B1261" s="113"/>
      <c r="C1261" s="113"/>
      <c r="D1261" s="113"/>
      <c r="E1261" s="113"/>
      <c r="F1261" s="113"/>
      <c r="G1261" s="113"/>
      <c r="H1261" s="113"/>
      <c r="I1261" s="113"/>
      <c r="J1261" s="113"/>
      <c r="K1261" s="113"/>
      <c r="L1261" s="113"/>
      <c r="M1261" s="113"/>
      <c r="N1261" s="113"/>
      <c r="O1261" s="113"/>
      <c r="P1261" s="113"/>
      <c r="Q1261" s="113"/>
      <c r="R1261" s="113"/>
      <c r="S1261" s="113"/>
      <c r="T1261" s="113"/>
      <c r="U1261" s="113"/>
      <c r="V1261" s="113"/>
      <c r="W1261" s="113"/>
      <c r="X1261" s="113"/>
    </row>
    <row r="1262" spans="1:24" ht="15.75">
      <c r="A1262" s="116"/>
      <c r="B1262" s="113"/>
      <c r="C1262" s="113"/>
      <c r="D1262" s="113"/>
      <c r="E1262" s="113"/>
      <c r="F1262" s="113"/>
      <c r="G1262" s="113"/>
      <c r="H1262" s="113"/>
      <c r="I1262" s="113"/>
      <c r="J1262" s="113"/>
      <c r="K1262" s="113"/>
      <c r="L1262" s="113"/>
      <c r="M1262" s="113"/>
      <c r="N1262" s="113"/>
      <c r="O1262" s="113"/>
      <c r="P1262" s="113"/>
      <c r="Q1262" s="113"/>
      <c r="R1262" s="113"/>
      <c r="S1262" s="113"/>
      <c r="T1262" s="113"/>
      <c r="U1262" s="113"/>
      <c r="V1262" s="113"/>
      <c r="W1262" s="113"/>
      <c r="X1262" s="113"/>
    </row>
    <row r="1263" spans="1:24" ht="15.75">
      <c r="A1263" s="116"/>
      <c r="B1263" s="113"/>
      <c r="C1263" s="113"/>
      <c r="D1263" s="113"/>
      <c r="E1263" s="113"/>
      <c r="F1263" s="113"/>
      <c r="G1263" s="113"/>
      <c r="H1263" s="113"/>
      <c r="I1263" s="113"/>
      <c r="J1263" s="113"/>
      <c r="K1263" s="113"/>
      <c r="L1263" s="113"/>
      <c r="M1263" s="113"/>
      <c r="N1263" s="113"/>
      <c r="O1263" s="113"/>
      <c r="P1263" s="113"/>
      <c r="Q1263" s="113"/>
      <c r="R1263" s="113"/>
      <c r="S1263" s="113"/>
      <c r="T1263" s="113"/>
      <c r="U1263" s="113"/>
      <c r="V1263" s="113"/>
      <c r="W1263" s="113"/>
      <c r="X1263" s="113"/>
    </row>
    <row r="1264" spans="1:24" ht="15.75">
      <c r="A1264" s="116"/>
      <c r="B1264" s="113"/>
      <c r="C1264" s="113"/>
      <c r="D1264" s="113"/>
      <c r="E1264" s="113"/>
      <c r="F1264" s="113"/>
      <c r="G1264" s="113"/>
      <c r="H1264" s="113"/>
      <c r="I1264" s="113"/>
      <c r="J1264" s="113"/>
      <c r="K1264" s="113"/>
      <c r="L1264" s="113"/>
      <c r="M1264" s="113"/>
      <c r="N1264" s="113"/>
      <c r="O1264" s="113"/>
      <c r="P1264" s="113"/>
      <c r="Q1264" s="113"/>
      <c r="R1264" s="113"/>
      <c r="S1264" s="113"/>
      <c r="T1264" s="113"/>
      <c r="U1264" s="113"/>
      <c r="V1264" s="113"/>
      <c r="W1264" s="113"/>
      <c r="X1264" s="113"/>
    </row>
    <row r="1265" spans="1:24" ht="15.75">
      <c r="A1265" s="116"/>
      <c r="B1265" s="113"/>
      <c r="C1265" s="113"/>
      <c r="D1265" s="113"/>
      <c r="E1265" s="113"/>
      <c r="F1265" s="113"/>
      <c r="G1265" s="113"/>
      <c r="H1265" s="113"/>
      <c r="I1265" s="113"/>
      <c r="J1265" s="113"/>
      <c r="K1265" s="113"/>
      <c r="L1265" s="113"/>
      <c r="M1265" s="113"/>
      <c r="N1265" s="113"/>
      <c r="O1265" s="113"/>
      <c r="P1265" s="113"/>
      <c r="Q1265" s="113"/>
      <c r="R1265" s="113"/>
      <c r="S1265" s="113"/>
      <c r="T1265" s="113"/>
      <c r="U1265" s="113"/>
      <c r="V1265" s="113"/>
      <c r="W1265" s="113"/>
      <c r="X1265" s="113"/>
    </row>
    <row r="1266" spans="1:24" ht="15.75">
      <c r="A1266" s="116"/>
      <c r="B1266" s="113"/>
      <c r="C1266" s="113"/>
      <c r="D1266" s="113"/>
      <c r="E1266" s="113"/>
      <c r="F1266" s="113"/>
      <c r="G1266" s="113"/>
      <c r="H1266" s="113"/>
      <c r="I1266" s="113"/>
      <c r="J1266" s="113"/>
      <c r="K1266" s="113"/>
      <c r="L1266" s="113"/>
      <c r="M1266" s="113"/>
      <c r="N1266" s="113"/>
      <c r="O1266" s="113"/>
      <c r="P1266" s="113"/>
      <c r="Q1266" s="113"/>
      <c r="R1266" s="113"/>
      <c r="S1266" s="113"/>
      <c r="T1266" s="113"/>
      <c r="U1266" s="113"/>
      <c r="V1266" s="113"/>
      <c r="W1266" s="113"/>
      <c r="X1266" s="113"/>
    </row>
    <row r="1267" spans="1:24" ht="15.75">
      <c r="A1267" s="116"/>
      <c r="B1267" s="113"/>
      <c r="C1267" s="113"/>
      <c r="D1267" s="113"/>
      <c r="E1267" s="113"/>
      <c r="F1267" s="113"/>
      <c r="G1267" s="113"/>
      <c r="H1267" s="113"/>
      <c r="I1267" s="113"/>
      <c r="J1267" s="113"/>
      <c r="K1267" s="113"/>
      <c r="L1267" s="113"/>
      <c r="M1267" s="113"/>
      <c r="N1267" s="113"/>
      <c r="O1267" s="113"/>
      <c r="P1267" s="113"/>
      <c r="Q1267" s="113"/>
      <c r="R1267" s="113"/>
      <c r="S1267" s="113"/>
      <c r="T1267" s="113"/>
      <c r="U1267" s="113"/>
      <c r="V1267" s="113"/>
      <c r="W1267" s="113"/>
      <c r="X1267" s="113"/>
    </row>
    <row r="1268" spans="1:24" ht="15.75">
      <c r="A1268" s="116"/>
      <c r="B1268" s="113"/>
      <c r="C1268" s="113"/>
      <c r="D1268" s="113"/>
      <c r="E1268" s="113"/>
      <c r="F1268" s="113"/>
      <c r="G1268" s="113"/>
      <c r="H1268" s="113"/>
      <c r="I1268" s="113"/>
      <c r="J1268" s="113"/>
      <c r="K1268" s="113"/>
      <c r="L1268" s="113"/>
      <c r="M1268" s="113"/>
      <c r="N1268" s="113"/>
      <c r="O1268" s="113"/>
      <c r="P1268" s="113"/>
      <c r="Q1268" s="113"/>
      <c r="R1268" s="113"/>
      <c r="S1268" s="113"/>
      <c r="T1268" s="113"/>
      <c r="U1268" s="113"/>
      <c r="V1268" s="113"/>
      <c r="W1268" s="113"/>
      <c r="X1268" s="113"/>
    </row>
    <row r="1269" spans="1:24" ht="15.75">
      <c r="A1269" s="116"/>
      <c r="B1269" s="113"/>
      <c r="C1269" s="113"/>
      <c r="D1269" s="113"/>
      <c r="E1269" s="113"/>
      <c r="F1269" s="113"/>
      <c r="G1269" s="113"/>
      <c r="H1269" s="113"/>
      <c r="I1269" s="113"/>
      <c r="J1269" s="113"/>
      <c r="K1269" s="113"/>
      <c r="L1269" s="113"/>
      <c r="M1269" s="113"/>
      <c r="N1269" s="113"/>
      <c r="O1269" s="113"/>
      <c r="P1269" s="113"/>
      <c r="Q1269" s="113"/>
      <c r="R1269" s="113"/>
      <c r="S1269" s="113"/>
      <c r="T1269" s="113"/>
      <c r="U1269" s="113"/>
      <c r="V1269" s="113"/>
      <c r="W1269" s="113"/>
      <c r="X1269" s="113"/>
    </row>
    <row r="1270" spans="1:24" ht="15.75">
      <c r="A1270" s="116"/>
      <c r="B1270" s="113"/>
      <c r="C1270" s="113"/>
      <c r="D1270" s="113"/>
      <c r="E1270" s="113"/>
      <c r="F1270" s="113"/>
      <c r="G1270" s="113"/>
      <c r="H1270" s="113"/>
      <c r="I1270" s="113"/>
      <c r="J1270" s="113"/>
      <c r="K1270" s="113"/>
      <c r="L1270" s="113"/>
      <c r="M1270" s="113"/>
      <c r="N1270" s="113"/>
      <c r="O1270" s="113"/>
      <c r="P1270" s="113"/>
      <c r="Q1270" s="113"/>
      <c r="R1270" s="113"/>
      <c r="S1270" s="113"/>
      <c r="T1270" s="113"/>
      <c r="U1270" s="113"/>
      <c r="V1270" s="113"/>
      <c r="W1270" s="113"/>
      <c r="X1270" s="113"/>
    </row>
    <row r="1271" spans="1:24" ht="15.75">
      <c r="A1271" s="116"/>
      <c r="B1271" s="113"/>
      <c r="C1271" s="113"/>
      <c r="D1271" s="113"/>
      <c r="E1271" s="113"/>
      <c r="F1271" s="113"/>
      <c r="G1271" s="113"/>
      <c r="H1271" s="113"/>
      <c r="I1271" s="113"/>
      <c r="J1271" s="113"/>
      <c r="K1271" s="113"/>
      <c r="L1271" s="113"/>
      <c r="M1271" s="113"/>
      <c r="N1271" s="113"/>
      <c r="O1271" s="113"/>
      <c r="P1271" s="113"/>
      <c r="Q1271" s="113"/>
      <c r="R1271" s="113"/>
      <c r="S1271" s="113"/>
      <c r="T1271" s="113"/>
      <c r="U1271" s="113"/>
      <c r="V1271" s="113"/>
      <c r="W1271" s="113"/>
      <c r="X1271" s="113"/>
    </row>
    <row r="1272" spans="1:24" ht="15.75">
      <c r="A1272" s="116"/>
      <c r="B1272" s="113"/>
      <c r="C1272" s="113"/>
      <c r="D1272" s="113"/>
      <c r="E1272" s="113"/>
      <c r="F1272" s="113"/>
      <c r="G1272" s="113"/>
      <c r="H1272" s="113"/>
      <c r="I1272" s="113"/>
      <c r="J1272" s="113"/>
      <c r="K1272" s="113"/>
      <c r="L1272" s="113"/>
      <c r="M1272" s="113"/>
      <c r="N1272" s="113"/>
      <c r="O1272" s="113"/>
      <c r="P1272" s="113"/>
      <c r="Q1272" s="113"/>
      <c r="R1272" s="113"/>
      <c r="S1272" s="113"/>
      <c r="T1272" s="113"/>
      <c r="U1272" s="113"/>
      <c r="V1272" s="113"/>
      <c r="W1272" s="113"/>
      <c r="X1272" s="113"/>
    </row>
    <row r="1273" spans="1:24" ht="15.75">
      <c r="A1273" s="116"/>
      <c r="B1273" s="113"/>
      <c r="C1273" s="113"/>
      <c r="D1273" s="113"/>
      <c r="E1273" s="113"/>
      <c r="F1273" s="113"/>
      <c r="G1273" s="113"/>
      <c r="H1273" s="113"/>
      <c r="I1273" s="113"/>
      <c r="J1273" s="113"/>
      <c r="K1273" s="113"/>
      <c r="L1273" s="113"/>
      <c r="M1273" s="113"/>
      <c r="N1273" s="113"/>
      <c r="O1273" s="113"/>
      <c r="P1273" s="113"/>
      <c r="Q1273" s="113"/>
      <c r="R1273" s="113"/>
      <c r="S1273" s="113"/>
      <c r="T1273" s="113"/>
      <c r="U1273" s="113"/>
      <c r="V1273" s="113"/>
      <c r="W1273" s="113"/>
      <c r="X1273" s="113"/>
    </row>
    <row r="1274" spans="1:24" ht="15.75">
      <c r="A1274" s="116"/>
      <c r="B1274" s="113"/>
      <c r="C1274" s="113"/>
      <c r="D1274" s="113"/>
      <c r="E1274" s="113"/>
      <c r="F1274" s="113"/>
      <c r="G1274" s="113"/>
      <c r="H1274" s="113"/>
      <c r="I1274" s="113"/>
      <c r="J1274" s="113"/>
      <c r="K1274" s="113"/>
      <c r="L1274" s="113"/>
      <c r="M1274" s="113"/>
      <c r="N1274" s="113"/>
      <c r="O1274" s="113"/>
      <c r="P1274" s="113"/>
      <c r="Q1274" s="113"/>
      <c r="R1274" s="113"/>
      <c r="S1274" s="113"/>
      <c r="T1274" s="113"/>
      <c r="U1274" s="113"/>
      <c r="V1274" s="113"/>
      <c r="W1274" s="113"/>
      <c r="X1274" s="113"/>
    </row>
    <row r="1275" spans="1:24" ht="15.75">
      <c r="A1275" s="116"/>
      <c r="B1275" s="113"/>
      <c r="C1275" s="113"/>
      <c r="D1275" s="113"/>
      <c r="E1275" s="113"/>
      <c r="F1275" s="113"/>
      <c r="G1275" s="113"/>
      <c r="H1275" s="113"/>
      <c r="I1275" s="113"/>
      <c r="J1275" s="113"/>
      <c r="K1275" s="113"/>
      <c r="L1275" s="113"/>
      <c r="M1275" s="113"/>
      <c r="N1275" s="113"/>
      <c r="O1275" s="113"/>
      <c r="P1275" s="113"/>
      <c r="Q1275" s="113"/>
      <c r="R1275" s="113"/>
      <c r="S1275" s="113"/>
      <c r="T1275" s="113"/>
      <c r="U1275" s="113"/>
      <c r="V1275" s="113"/>
      <c r="W1275" s="113"/>
      <c r="X1275" s="113"/>
    </row>
    <row r="1276" spans="1:24" ht="15.75">
      <c r="A1276" s="116"/>
      <c r="B1276" s="113"/>
      <c r="C1276" s="113"/>
      <c r="D1276" s="113"/>
      <c r="E1276" s="113"/>
      <c r="F1276" s="113"/>
      <c r="G1276" s="113"/>
      <c r="H1276" s="113"/>
      <c r="I1276" s="113"/>
      <c r="J1276" s="113"/>
      <c r="K1276" s="113"/>
      <c r="L1276" s="113"/>
      <c r="M1276" s="113"/>
      <c r="N1276" s="113"/>
      <c r="O1276" s="113"/>
      <c r="P1276" s="113"/>
      <c r="Q1276" s="113"/>
      <c r="R1276" s="113"/>
      <c r="S1276" s="113"/>
      <c r="T1276" s="113"/>
      <c r="U1276" s="113"/>
      <c r="V1276" s="113"/>
      <c r="W1276" s="113"/>
      <c r="X1276" s="113"/>
    </row>
    <row r="1277" spans="1:24" ht="15.75">
      <c r="A1277" s="116"/>
      <c r="B1277" s="113"/>
      <c r="C1277" s="113"/>
      <c r="D1277" s="113"/>
      <c r="E1277" s="113"/>
      <c r="F1277" s="113"/>
      <c r="G1277" s="113"/>
      <c r="H1277" s="113"/>
      <c r="I1277" s="113"/>
      <c r="J1277" s="113"/>
      <c r="K1277" s="113"/>
      <c r="L1277" s="113"/>
      <c r="M1277" s="113"/>
      <c r="N1277" s="113"/>
      <c r="O1277" s="113"/>
      <c r="P1277" s="113"/>
      <c r="Q1277" s="113"/>
      <c r="R1277" s="113"/>
      <c r="S1277" s="113"/>
      <c r="T1277" s="113"/>
      <c r="U1277" s="113"/>
      <c r="V1277" s="113"/>
      <c r="W1277" s="113"/>
      <c r="X1277" s="113"/>
    </row>
    <row r="1278" spans="1:24" ht="15.75">
      <c r="A1278" s="116"/>
      <c r="B1278" s="113"/>
      <c r="C1278" s="113"/>
      <c r="D1278" s="113"/>
      <c r="E1278" s="113"/>
      <c r="F1278" s="113"/>
      <c r="G1278" s="113"/>
      <c r="H1278" s="113"/>
      <c r="I1278" s="113"/>
      <c r="J1278" s="113"/>
      <c r="K1278" s="113"/>
      <c r="L1278" s="113"/>
      <c r="M1278" s="113"/>
      <c r="N1278" s="113"/>
      <c r="O1278" s="113"/>
      <c r="P1278" s="113"/>
      <c r="Q1278" s="113"/>
      <c r="R1278" s="113"/>
      <c r="S1278" s="113"/>
      <c r="T1278" s="113"/>
      <c r="U1278" s="113"/>
      <c r="V1278" s="113"/>
      <c r="W1278" s="113"/>
      <c r="X1278" s="113"/>
    </row>
    <row r="1279" spans="1:24" ht="15.75">
      <c r="A1279" s="116"/>
      <c r="B1279" s="113"/>
      <c r="C1279" s="113"/>
      <c r="D1279" s="113"/>
      <c r="E1279" s="113"/>
      <c r="F1279" s="113"/>
      <c r="G1279" s="113"/>
      <c r="H1279" s="113"/>
      <c r="I1279" s="113"/>
      <c r="J1279" s="113"/>
      <c r="K1279" s="113"/>
      <c r="L1279" s="113"/>
      <c r="M1279" s="113"/>
      <c r="N1279" s="113"/>
      <c r="O1279" s="113"/>
      <c r="P1279" s="113"/>
      <c r="Q1279" s="113"/>
      <c r="R1279" s="113"/>
      <c r="S1279" s="113"/>
      <c r="T1279" s="113"/>
      <c r="U1279" s="113"/>
      <c r="V1279" s="113"/>
      <c r="W1279" s="113"/>
      <c r="X1279" s="113"/>
    </row>
    <row r="1280" spans="1:24" ht="15.75">
      <c r="A1280" s="116"/>
      <c r="B1280" s="113"/>
      <c r="C1280" s="113"/>
      <c r="D1280" s="113"/>
      <c r="E1280" s="113"/>
      <c r="F1280" s="113"/>
      <c r="G1280" s="113"/>
      <c r="H1280" s="113"/>
      <c r="I1280" s="113"/>
      <c r="J1280" s="113"/>
      <c r="K1280" s="113"/>
      <c r="L1280" s="113"/>
      <c r="M1280" s="113"/>
      <c r="N1280" s="113"/>
      <c r="O1280" s="113"/>
      <c r="P1280" s="113"/>
      <c r="Q1280" s="113"/>
      <c r="R1280" s="113"/>
      <c r="S1280" s="113"/>
      <c r="T1280" s="113"/>
      <c r="U1280" s="113"/>
      <c r="V1280" s="113"/>
      <c r="W1280" s="113"/>
      <c r="X1280" s="113"/>
    </row>
    <row r="1281" spans="1:24" ht="15.75">
      <c r="A1281" s="116"/>
      <c r="B1281" s="113"/>
      <c r="C1281" s="113"/>
      <c r="D1281" s="113"/>
      <c r="E1281" s="113"/>
      <c r="F1281" s="113"/>
      <c r="G1281" s="113"/>
      <c r="H1281" s="113"/>
      <c r="I1281" s="113"/>
      <c r="J1281" s="113"/>
      <c r="K1281" s="113"/>
      <c r="L1281" s="113"/>
      <c r="M1281" s="113"/>
      <c r="N1281" s="113"/>
      <c r="O1281" s="113"/>
      <c r="P1281" s="113"/>
      <c r="Q1281" s="113"/>
      <c r="R1281" s="113"/>
      <c r="S1281" s="113"/>
      <c r="T1281" s="113"/>
      <c r="U1281" s="113"/>
      <c r="V1281" s="113"/>
      <c r="W1281" s="113"/>
      <c r="X1281" s="113"/>
    </row>
    <row r="1282" spans="1:24" ht="15.75">
      <c r="A1282" s="116"/>
      <c r="B1282" s="113"/>
      <c r="C1282" s="113"/>
      <c r="D1282" s="113"/>
      <c r="E1282" s="113"/>
      <c r="F1282" s="113"/>
      <c r="G1282" s="113"/>
      <c r="H1282" s="113"/>
      <c r="I1282" s="113"/>
      <c r="J1282" s="113"/>
      <c r="K1282" s="113"/>
      <c r="L1282" s="113"/>
      <c r="M1282" s="113"/>
      <c r="N1282" s="113"/>
      <c r="O1282" s="113"/>
      <c r="P1282" s="113"/>
      <c r="Q1282" s="113"/>
      <c r="R1282" s="113"/>
      <c r="S1282" s="113"/>
      <c r="T1282" s="113"/>
      <c r="U1282" s="113"/>
      <c r="V1282" s="113"/>
      <c r="W1282" s="113"/>
      <c r="X1282" s="113"/>
    </row>
    <row r="1283" spans="1:24" ht="15.75">
      <c r="A1283" s="116"/>
      <c r="B1283" s="113"/>
      <c r="C1283" s="113"/>
      <c r="D1283" s="113"/>
      <c r="E1283" s="113"/>
      <c r="F1283" s="113"/>
      <c r="G1283" s="113"/>
      <c r="H1283" s="113"/>
      <c r="I1283" s="113"/>
      <c r="J1283" s="113"/>
      <c r="K1283" s="113"/>
      <c r="L1283" s="113"/>
      <c r="M1283" s="113"/>
      <c r="N1283" s="113"/>
      <c r="O1283" s="113"/>
      <c r="P1283" s="113"/>
      <c r="Q1283" s="113"/>
      <c r="R1283" s="113"/>
      <c r="S1283" s="113"/>
      <c r="T1283" s="113"/>
      <c r="U1283" s="113"/>
      <c r="V1283" s="113"/>
      <c r="W1283" s="113"/>
      <c r="X1283" s="113"/>
    </row>
    <row r="1284" spans="1:24" ht="15.75">
      <c r="A1284" s="116"/>
      <c r="B1284" s="113"/>
      <c r="C1284" s="113"/>
      <c r="D1284" s="113"/>
      <c r="E1284" s="113"/>
      <c r="F1284" s="113"/>
      <c r="G1284" s="113"/>
      <c r="H1284" s="113"/>
      <c r="I1284" s="113"/>
      <c r="J1284" s="113"/>
      <c r="K1284" s="113"/>
      <c r="L1284" s="113"/>
      <c r="M1284" s="113"/>
      <c r="N1284" s="113"/>
      <c r="O1284" s="113"/>
      <c r="P1284" s="113"/>
      <c r="Q1284" s="113"/>
      <c r="R1284" s="113"/>
      <c r="S1284" s="113"/>
      <c r="T1284" s="113"/>
      <c r="U1284" s="113"/>
      <c r="V1284" s="113"/>
      <c r="W1284" s="113"/>
      <c r="X1284" s="113"/>
    </row>
    <row r="1285" spans="1:24" ht="15.75">
      <c r="A1285" s="116"/>
      <c r="B1285" s="113"/>
      <c r="C1285" s="113"/>
      <c r="D1285" s="113"/>
      <c r="E1285" s="113"/>
      <c r="F1285" s="113"/>
      <c r="G1285" s="113"/>
      <c r="H1285" s="113"/>
      <c r="I1285" s="113"/>
      <c r="J1285" s="113"/>
      <c r="K1285" s="113"/>
      <c r="L1285" s="113"/>
      <c r="M1285" s="113"/>
      <c r="N1285" s="113"/>
      <c r="O1285" s="113"/>
      <c r="P1285" s="113"/>
      <c r="Q1285" s="113"/>
      <c r="R1285" s="113"/>
      <c r="S1285" s="113"/>
      <c r="T1285" s="113"/>
      <c r="U1285" s="113"/>
      <c r="V1285" s="113"/>
      <c r="W1285" s="113"/>
      <c r="X1285" s="113"/>
    </row>
    <row r="1286" spans="1:24" ht="15.75">
      <c r="A1286" s="116"/>
      <c r="B1286" s="113"/>
      <c r="C1286" s="113"/>
      <c r="D1286" s="113"/>
      <c r="E1286" s="113"/>
      <c r="F1286" s="113"/>
      <c r="G1286" s="113"/>
      <c r="H1286" s="113"/>
      <c r="I1286" s="113"/>
      <c r="J1286" s="113"/>
      <c r="K1286" s="113"/>
      <c r="L1286" s="113"/>
      <c r="M1286" s="113"/>
      <c r="N1286" s="113"/>
      <c r="O1286" s="113"/>
      <c r="P1286" s="113"/>
      <c r="Q1286" s="113"/>
      <c r="R1286" s="113"/>
      <c r="S1286" s="113"/>
      <c r="T1286" s="113"/>
      <c r="U1286" s="113"/>
      <c r="V1286" s="113"/>
      <c r="W1286" s="113"/>
      <c r="X1286" s="113"/>
    </row>
    <row r="1287" spans="1:24" ht="15.75">
      <c r="A1287" s="116"/>
      <c r="B1287" s="113"/>
      <c r="C1287" s="113"/>
      <c r="D1287" s="113"/>
      <c r="E1287" s="113"/>
      <c r="F1287" s="113"/>
      <c r="G1287" s="113"/>
      <c r="H1287" s="113"/>
      <c r="I1287" s="113"/>
      <c r="J1287" s="113"/>
      <c r="K1287" s="113"/>
      <c r="L1287" s="113"/>
      <c r="M1287" s="113"/>
      <c r="N1287" s="113"/>
      <c r="O1287" s="113"/>
      <c r="P1287" s="113"/>
      <c r="Q1287" s="113"/>
      <c r="R1287" s="113"/>
      <c r="S1287" s="113"/>
      <c r="T1287" s="113"/>
      <c r="U1287" s="113"/>
      <c r="V1287" s="113"/>
      <c r="W1287" s="113"/>
      <c r="X1287" s="113"/>
    </row>
    <row r="1288" spans="1:24" ht="15.75">
      <c r="A1288" s="116"/>
      <c r="B1288" s="113"/>
      <c r="C1288" s="113"/>
      <c r="D1288" s="113"/>
      <c r="E1288" s="113"/>
      <c r="F1288" s="113"/>
      <c r="G1288" s="113"/>
      <c r="H1288" s="113"/>
      <c r="I1288" s="113"/>
      <c r="J1288" s="113"/>
      <c r="K1288" s="113"/>
      <c r="L1288" s="113"/>
      <c r="M1288" s="113"/>
      <c r="N1288" s="113"/>
      <c r="O1288" s="113"/>
      <c r="P1288" s="113"/>
      <c r="Q1288" s="113"/>
      <c r="R1288" s="113"/>
      <c r="S1288" s="113"/>
      <c r="T1288" s="113"/>
      <c r="U1288" s="113"/>
      <c r="V1288" s="113"/>
      <c r="W1288" s="113"/>
      <c r="X1288" s="113"/>
    </row>
    <row r="1289" spans="1:24" ht="15.75">
      <c r="A1289" s="116"/>
      <c r="B1289" s="113"/>
      <c r="C1289" s="113"/>
      <c r="D1289" s="113"/>
      <c r="E1289" s="113"/>
      <c r="F1289" s="113"/>
      <c r="G1289" s="113"/>
      <c r="H1289" s="113"/>
      <c r="I1289" s="113"/>
      <c r="J1289" s="113"/>
      <c r="K1289" s="113"/>
      <c r="L1289" s="113"/>
      <c r="M1289" s="113"/>
      <c r="N1289" s="113"/>
      <c r="O1289" s="113"/>
      <c r="P1289" s="113"/>
      <c r="Q1289" s="113"/>
      <c r="R1289" s="113"/>
      <c r="S1289" s="113"/>
      <c r="T1289" s="113"/>
      <c r="U1289" s="113"/>
      <c r="V1289" s="113"/>
      <c r="W1289" s="113"/>
      <c r="X1289" s="113"/>
    </row>
    <row r="1290" spans="1:24" ht="15.75">
      <c r="A1290" s="116"/>
      <c r="B1290" s="113"/>
      <c r="C1290" s="113"/>
      <c r="D1290" s="113"/>
      <c r="E1290" s="113"/>
      <c r="F1290" s="113"/>
      <c r="G1290" s="113"/>
      <c r="H1290" s="113"/>
      <c r="I1290" s="113"/>
      <c r="J1290" s="113"/>
      <c r="K1290" s="113"/>
      <c r="L1290" s="113"/>
      <c r="M1290" s="113"/>
      <c r="N1290" s="113"/>
      <c r="O1290" s="113"/>
      <c r="P1290" s="113"/>
      <c r="Q1290" s="113"/>
      <c r="R1290" s="113"/>
      <c r="S1290" s="113"/>
      <c r="T1290" s="113"/>
      <c r="U1290" s="113"/>
      <c r="V1290" s="113"/>
      <c r="W1290" s="113"/>
      <c r="X1290" s="113"/>
    </row>
    <row r="1291" spans="1:24" ht="15.75">
      <c r="A1291" s="116"/>
      <c r="B1291" s="113"/>
      <c r="C1291" s="113"/>
      <c r="D1291" s="113"/>
      <c r="E1291" s="113"/>
      <c r="F1291" s="113"/>
      <c r="G1291" s="113"/>
      <c r="H1291" s="113"/>
      <c r="I1291" s="113"/>
      <c r="J1291" s="113"/>
      <c r="K1291" s="113"/>
      <c r="L1291" s="113"/>
      <c r="M1291" s="113"/>
      <c r="N1291" s="113"/>
      <c r="O1291" s="113"/>
      <c r="P1291" s="113"/>
      <c r="Q1291" s="113"/>
      <c r="R1291" s="113"/>
      <c r="S1291" s="113"/>
      <c r="T1291" s="113"/>
      <c r="U1291" s="113"/>
      <c r="V1291" s="113"/>
      <c r="W1291" s="113"/>
      <c r="X1291" s="113"/>
    </row>
    <row r="1292" spans="1:24" ht="15.75">
      <c r="A1292" s="116"/>
      <c r="B1292" s="113"/>
      <c r="C1292" s="113"/>
      <c r="D1292" s="113"/>
      <c r="E1292" s="113"/>
      <c r="F1292" s="113"/>
      <c r="G1292" s="113"/>
      <c r="H1292" s="113"/>
      <c r="I1292" s="113"/>
      <c r="J1292" s="113"/>
      <c r="K1292" s="113"/>
      <c r="L1292" s="113"/>
      <c r="M1292" s="113"/>
      <c r="N1292" s="113"/>
      <c r="O1292" s="113"/>
      <c r="P1292" s="113"/>
      <c r="Q1292" s="113"/>
      <c r="R1292" s="113"/>
      <c r="S1292" s="113"/>
      <c r="T1292" s="113"/>
      <c r="U1292" s="113"/>
      <c r="V1292" s="113"/>
      <c r="W1292" s="113"/>
      <c r="X1292" s="113"/>
    </row>
    <row r="1293" spans="1:24" ht="15.75">
      <c r="A1293" s="116"/>
      <c r="B1293" s="113"/>
      <c r="C1293" s="113"/>
      <c r="D1293" s="113"/>
      <c r="E1293" s="113"/>
      <c r="F1293" s="113"/>
      <c r="G1293" s="113"/>
      <c r="H1293" s="113"/>
      <c r="I1293" s="113"/>
      <c r="J1293" s="113"/>
      <c r="K1293" s="113"/>
      <c r="L1293" s="113"/>
      <c r="M1293" s="113"/>
      <c r="N1293" s="113"/>
      <c r="O1293" s="113"/>
      <c r="P1293" s="113"/>
      <c r="Q1293" s="113"/>
      <c r="R1293" s="113"/>
      <c r="S1293" s="113"/>
      <c r="T1293" s="113"/>
      <c r="U1293" s="113"/>
      <c r="V1293" s="113"/>
      <c r="W1293" s="113"/>
      <c r="X1293" s="113"/>
    </row>
    <row r="1294" spans="1:24" ht="15.75">
      <c r="A1294" s="116"/>
      <c r="B1294" s="113"/>
      <c r="C1294" s="113"/>
      <c r="D1294" s="113"/>
      <c r="E1294" s="113"/>
      <c r="F1294" s="113"/>
      <c r="G1294" s="113"/>
      <c r="H1294" s="113"/>
      <c r="I1294" s="113"/>
      <c r="J1294" s="113"/>
      <c r="K1294" s="113"/>
      <c r="L1294" s="113"/>
      <c r="M1294" s="113"/>
      <c r="N1294" s="113"/>
      <c r="O1294" s="113"/>
      <c r="P1294" s="113"/>
      <c r="Q1294" s="113"/>
      <c r="R1294" s="113"/>
      <c r="S1294" s="113"/>
      <c r="T1294" s="113"/>
      <c r="U1294" s="113"/>
      <c r="V1294" s="113"/>
      <c r="W1294" s="113"/>
      <c r="X1294" s="113"/>
    </row>
    <row r="1295" spans="1:24" ht="15.75">
      <c r="A1295" s="116"/>
      <c r="B1295" s="113"/>
      <c r="C1295" s="113"/>
      <c r="D1295" s="113"/>
      <c r="E1295" s="113"/>
      <c r="F1295" s="113"/>
      <c r="G1295" s="113"/>
      <c r="H1295" s="113"/>
      <c r="I1295" s="113"/>
      <c r="J1295" s="113"/>
      <c r="K1295" s="113"/>
      <c r="L1295" s="113"/>
      <c r="M1295" s="113"/>
      <c r="N1295" s="113"/>
      <c r="O1295" s="113"/>
      <c r="P1295" s="113"/>
      <c r="Q1295" s="113"/>
      <c r="R1295" s="113"/>
      <c r="S1295" s="113"/>
      <c r="T1295" s="113"/>
      <c r="U1295" s="113"/>
      <c r="V1295" s="113"/>
      <c r="W1295" s="113"/>
      <c r="X1295" s="113"/>
    </row>
    <row r="1296" spans="1:24" ht="15.75">
      <c r="A1296" s="116"/>
      <c r="B1296" s="113"/>
      <c r="C1296" s="113"/>
      <c r="D1296" s="113"/>
      <c r="E1296" s="113"/>
      <c r="F1296" s="113"/>
      <c r="G1296" s="113"/>
      <c r="H1296" s="113"/>
      <c r="I1296" s="113"/>
      <c r="J1296" s="113"/>
      <c r="K1296" s="113"/>
      <c r="L1296" s="113"/>
      <c r="M1296" s="113"/>
      <c r="N1296" s="113"/>
      <c r="O1296" s="113"/>
      <c r="P1296" s="113"/>
      <c r="Q1296" s="113"/>
      <c r="R1296" s="113"/>
      <c r="S1296" s="113"/>
      <c r="T1296" s="113"/>
      <c r="U1296" s="113"/>
      <c r="V1296" s="113"/>
      <c r="W1296" s="113"/>
      <c r="X1296" s="113"/>
    </row>
    <row r="1297" spans="1:24" ht="15.75">
      <c r="A1297" s="116"/>
      <c r="B1297" s="113"/>
      <c r="C1297" s="113"/>
      <c r="D1297" s="113"/>
      <c r="E1297" s="113"/>
      <c r="F1297" s="113"/>
      <c r="G1297" s="113"/>
      <c r="H1297" s="113"/>
      <c r="I1297" s="113"/>
      <c r="J1297" s="113"/>
      <c r="K1297" s="113"/>
      <c r="L1297" s="113"/>
      <c r="M1297" s="113"/>
      <c r="N1297" s="113"/>
      <c r="O1297" s="113"/>
      <c r="P1297" s="113"/>
      <c r="Q1297" s="113"/>
      <c r="R1297" s="113"/>
      <c r="S1297" s="113"/>
      <c r="T1297" s="113"/>
      <c r="U1297" s="113"/>
      <c r="V1297" s="113"/>
      <c r="W1297" s="113"/>
      <c r="X1297" s="113"/>
    </row>
    <row r="1298" spans="1:24" ht="15.75">
      <c r="A1298" s="116"/>
      <c r="B1298" s="113"/>
      <c r="C1298" s="113"/>
      <c r="D1298" s="113"/>
      <c r="E1298" s="113"/>
      <c r="F1298" s="113"/>
      <c r="G1298" s="113"/>
      <c r="H1298" s="113"/>
      <c r="I1298" s="113"/>
      <c r="J1298" s="113"/>
      <c r="K1298" s="113"/>
      <c r="L1298" s="113"/>
      <c r="M1298" s="113"/>
      <c r="N1298" s="113"/>
      <c r="O1298" s="113"/>
      <c r="P1298" s="113"/>
      <c r="Q1298" s="113"/>
      <c r="R1298" s="113"/>
      <c r="S1298" s="113"/>
      <c r="T1298" s="113"/>
      <c r="U1298" s="113"/>
      <c r="V1298" s="113"/>
      <c r="W1298" s="113"/>
      <c r="X1298" s="113"/>
    </row>
    <row r="1299" spans="1:24" ht="15.75">
      <c r="A1299" s="116"/>
      <c r="B1299" s="113"/>
      <c r="C1299" s="113"/>
      <c r="D1299" s="113"/>
      <c r="E1299" s="113"/>
      <c r="F1299" s="113"/>
      <c r="G1299" s="113"/>
      <c r="H1299" s="113"/>
      <c r="I1299" s="113"/>
      <c r="J1299" s="113"/>
      <c r="K1299" s="113"/>
      <c r="L1299" s="113"/>
      <c r="M1299" s="113"/>
      <c r="N1299" s="113"/>
      <c r="O1299" s="113"/>
      <c r="P1299" s="113"/>
      <c r="Q1299" s="113"/>
      <c r="R1299" s="113"/>
      <c r="S1299" s="113"/>
      <c r="T1299" s="113"/>
      <c r="U1299" s="113"/>
      <c r="V1299" s="113"/>
      <c r="W1299" s="113"/>
      <c r="X1299" s="113"/>
    </row>
    <row r="1300" spans="1:24" ht="15.75">
      <c r="A1300" s="116"/>
      <c r="B1300" s="113"/>
      <c r="C1300" s="113"/>
      <c r="D1300" s="113"/>
      <c r="E1300" s="113"/>
      <c r="F1300" s="113"/>
      <c r="G1300" s="113"/>
      <c r="H1300" s="113"/>
      <c r="I1300" s="113"/>
      <c r="J1300" s="113"/>
      <c r="K1300" s="113"/>
      <c r="L1300" s="113"/>
      <c r="M1300" s="113"/>
      <c r="N1300" s="113"/>
      <c r="O1300" s="113"/>
      <c r="P1300" s="113"/>
      <c r="Q1300" s="113"/>
      <c r="R1300" s="113"/>
      <c r="S1300" s="113"/>
      <c r="T1300" s="113"/>
      <c r="U1300" s="113"/>
      <c r="V1300" s="113"/>
      <c r="W1300" s="113"/>
      <c r="X1300" s="113"/>
    </row>
    <row r="1301" spans="1:24" ht="15.75">
      <c r="A1301" s="116"/>
      <c r="B1301" s="113"/>
      <c r="C1301" s="113"/>
      <c r="D1301" s="113"/>
      <c r="E1301" s="113"/>
      <c r="F1301" s="113"/>
      <c r="G1301" s="113"/>
      <c r="H1301" s="113"/>
      <c r="I1301" s="113"/>
      <c r="J1301" s="113"/>
      <c r="K1301" s="113"/>
      <c r="L1301" s="113"/>
      <c r="M1301" s="113"/>
      <c r="N1301" s="113"/>
      <c r="O1301" s="113"/>
      <c r="P1301" s="113"/>
      <c r="Q1301" s="113"/>
      <c r="R1301" s="113"/>
      <c r="S1301" s="113"/>
      <c r="T1301" s="113"/>
      <c r="U1301" s="113"/>
      <c r="V1301" s="113"/>
      <c r="W1301" s="113"/>
      <c r="X1301" s="113"/>
    </row>
    <row r="1302" spans="1:24" ht="15.75">
      <c r="A1302" s="116"/>
      <c r="B1302" s="113"/>
      <c r="C1302" s="113"/>
      <c r="D1302" s="113"/>
      <c r="E1302" s="113"/>
      <c r="F1302" s="113"/>
      <c r="G1302" s="113"/>
      <c r="H1302" s="113"/>
      <c r="I1302" s="113"/>
      <c r="J1302" s="113"/>
      <c r="K1302" s="113"/>
      <c r="L1302" s="113"/>
      <c r="M1302" s="113"/>
      <c r="N1302" s="113"/>
      <c r="O1302" s="113"/>
      <c r="P1302" s="113"/>
      <c r="Q1302" s="113"/>
      <c r="R1302" s="113"/>
      <c r="S1302" s="113"/>
      <c r="T1302" s="113"/>
      <c r="U1302" s="113"/>
      <c r="V1302" s="113"/>
      <c r="W1302" s="113"/>
      <c r="X1302" s="113"/>
    </row>
    <row r="1303" spans="1:24" ht="15.75">
      <c r="A1303" s="116"/>
      <c r="B1303" s="113"/>
      <c r="C1303" s="113"/>
      <c r="D1303" s="113"/>
      <c r="E1303" s="113"/>
      <c r="F1303" s="113"/>
      <c r="G1303" s="113"/>
      <c r="H1303" s="113"/>
      <c r="I1303" s="113"/>
      <c r="J1303" s="113"/>
      <c r="K1303" s="113"/>
      <c r="L1303" s="113"/>
      <c r="M1303" s="113"/>
      <c r="N1303" s="113"/>
      <c r="O1303" s="113"/>
      <c r="P1303" s="113"/>
      <c r="Q1303" s="113"/>
      <c r="R1303" s="113"/>
      <c r="S1303" s="113"/>
      <c r="T1303" s="113"/>
      <c r="U1303" s="113"/>
      <c r="V1303" s="113"/>
      <c r="W1303" s="113"/>
      <c r="X1303" s="113"/>
    </row>
    <row r="1304" spans="1:24" ht="15.75">
      <c r="A1304" s="116"/>
      <c r="B1304" s="113"/>
      <c r="C1304" s="113"/>
      <c r="D1304" s="113"/>
      <c r="E1304" s="113"/>
      <c r="F1304" s="113"/>
      <c r="G1304" s="113"/>
      <c r="H1304" s="113"/>
      <c r="I1304" s="113"/>
      <c r="J1304" s="113"/>
      <c r="K1304" s="113"/>
      <c r="L1304" s="113"/>
      <c r="M1304" s="113"/>
      <c r="N1304" s="113"/>
      <c r="O1304" s="113"/>
      <c r="P1304" s="113"/>
      <c r="Q1304" s="113"/>
      <c r="R1304" s="113"/>
      <c r="S1304" s="113"/>
      <c r="T1304" s="113"/>
      <c r="U1304" s="113"/>
      <c r="V1304" s="113"/>
      <c r="W1304" s="113"/>
      <c r="X1304" s="113"/>
    </row>
    <row r="1305" spans="1:24" ht="15.75">
      <c r="A1305" s="116"/>
      <c r="B1305" s="113"/>
      <c r="C1305" s="113"/>
      <c r="D1305" s="113"/>
      <c r="E1305" s="113"/>
      <c r="F1305" s="113"/>
      <c r="G1305" s="113"/>
      <c r="H1305" s="113"/>
      <c r="I1305" s="113"/>
      <c r="J1305" s="113"/>
      <c r="K1305" s="113"/>
      <c r="L1305" s="113"/>
      <c r="M1305" s="113"/>
      <c r="N1305" s="113"/>
      <c r="O1305" s="113"/>
      <c r="P1305" s="113"/>
      <c r="Q1305" s="113"/>
      <c r="R1305" s="113"/>
      <c r="S1305" s="113"/>
      <c r="T1305" s="113"/>
      <c r="U1305" s="113"/>
      <c r="V1305" s="113"/>
      <c r="W1305" s="113"/>
      <c r="X1305" s="113"/>
    </row>
    <row r="1306" spans="1:24" ht="15.75">
      <c r="A1306" s="116"/>
      <c r="B1306" s="113"/>
      <c r="C1306" s="113"/>
      <c r="D1306" s="113"/>
      <c r="E1306" s="113"/>
      <c r="F1306" s="113"/>
      <c r="G1306" s="113"/>
      <c r="H1306" s="113"/>
      <c r="I1306" s="113"/>
      <c r="J1306" s="113"/>
      <c r="K1306" s="113"/>
      <c r="L1306" s="113"/>
      <c r="M1306" s="113"/>
      <c r="N1306" s="113"/>
      <c r="O1306" s="113"/>
      <c r="P1306" s="113"/>
      <c r="Q1306" s="113"/>
      <c r="R1306" s="113"/>
      <c r="S1306" s="113"/>
      <c r="T1306" s="113"/>
      <c r="U1306" s="113"/>
      <c r="V1306" s="113"/>
      <c r="W1306" s="113"/>
      <c r="X1306" s="113"/>
    </row>
    <row r="1307" spans="1:24" ht="15.75">
      <c r="A1307" s="116"/>
      <c r="B1307" s="113"/>
      <c r="C1307" s="113"/>
      <c r="D1307" s="113"/>
      <c r="E1307" s="113"/>
      <c r="F1307" s="113"/>
      <c r="G1307" s="113"/>
      <c r="H1307" s="113"/>
      <c r="I1307" s="113"/>
      <c r="J1307" s="113"/>
      <c r="K1307" s="113"/>
      <c r="L1307" s="113"/>
      <c r="M1307" s="113"/>
      <c r="N1307" s="113"/>
      <c r="O1307" s="113"/>
      <c r="P1307" s="113"/>
      <c r="Q1307" s="113"/>
      <c r="R1307" s="113"/>
      <c r="S1307" s="113"/>
      <c r="T1307" s="113"/>
      <c r="U1307" s="113"/>
      <c r="V1307" s="113"/>
      <c r="W1307" s="113"/>
      <c r="X1307" s="113"/>
    </row>
    <row r="1308" spans="1:24" ht="15.75">
      <c r="A1308" s="116"/>
      <c r="B1308" s="113"/>
      <c r="C1308" s="113"/>
      <c r="D1308" s="113"/>
      <c r="E1308" s="113"/>
      <c r="F1308" s="113"/>
      <c r="G1308" s="113"/>
      <c r="H1308" s="113"/>
      <c r="I1308" s="113"/>
      <c r="J1308" s="113"/>
      <c r="K1308" s="113"/>
      <c r="L1308" s="113"/>
      <c r="M1308" s="113"/>
      <c r="N1308" s="113"/>
      <c r="O1308" s="113"/>
      <c r="P1308" s="113"/>
      <c r="Q1308" s="113"/>
      <c r="R1308" s="113"/>
      <c r="S1308" s="113"/>
      <c r="T1308" s="113"/>
      <c r="U1308" s="113"/>
      <c r="V1308" s="113"/>
      <c r="W1308" s="113"/>
      <c r="X1308" s="113"/>
    </row>
    <row r="1309" spans="1:24" ht="15.75">
      <c r="A1309" s="116"/>
      <c r="B1309" s="113"/>
      <c r="C1309" s="113"/>
      <c r="D1309" s="113"/>
      <c r="E1309" s="113"/>
      <c r="F1309" s="113"/>
      <c r="G1309" s="113"/>
      <c r="H1309" s="113"/>
      <c r="I1309" s="113"/>
      <c r="J1309" s="113"/>
      <c r="K1309" s="113"/>
      <c r="L1309" s="113"/>
      <c r="M1309" s="113"/>
      <c r="N1309" s="113"/>
      <c r="O1309" s="113"/>
      <c r="P1309" s="113"/>
      <c r="Q1309" s="113"/>
      <c r="R1309" s="113"/>
      <c r="S1309" s="113"/>
      <c r="T1309" s="113"/>
      <c r="U1309" s="113"/>
      <c r="V1309" s="113"/>
      <c r="W1309" s="113"/>
      <c r="X1309" s="113"/>
    </row>
    <row r="1310" spans="1:24" ht="15.75">
      <c r="A1310" s="116"/>
      <c r="B1310" s="113"/>
      <c r="C1310" s="113"/>
      <c r="D1310" s="113"/>
      <c r="E1310" s="113"/>
      <c r="F1310" s="113"/>
      <c r="G1310" s="113"/>
      <c r="H1310" s="113"/>
      <c r="I1310" s="113"/>
      <c r="J1310" s="113"/>
      <c r="K1310" s="113"/>
      <c r="L1310" s="113"/>
      <c r="M1310" s="113"/>
      <c r="N1310" s="113"/>
      <c r="O1310" s="113"/>
      <c r="P1310" s="113"/>
      <c r="Q1310" s="113"/>
      <c r="R1310" s="113"/>
      <c r="S1310" s="113"/>
      <c r="T1310" s="113"/>
      <c r="U1310" s="113"/>
      <c r="V1310" s="113"/>
      <c r="W1310" s="113"/>
      <c r="X1310" s="113"/>
    </row>
    <row r="1311" spans="1:24" ht="15.75">
      <c r="A1311" s="116"/>
      <c r="B1311" s="113"/>
      <c r="C1311" s="113"/>
      <c r="D1311" s="113"/>
      <c r="E1311" s="113"/>
      <c r="F1311" s="113"/>
      <c r="G1311" s="113"/>
      <c r="H1311" s="113"/>
      <c r="I1311" s="113"/>
      <c r="J1311" s="113"/>
      <c r="K1311" s="113"/>
      <c r="L1311" s="113"/>
      <c r="M1311" s="113"/>
      <c r="N1311" s="113"/>
      <c r="O1311" s="113"/>
      <c r="P1311" s="113"/>
      <c r="Q1311" s="113"/>
      <c r="R1311" s="113"/>
      <c r="S1311" s="113"/>
      <c r="T1311" s="113"/>
      <c r="U1311" s="113"/>
      <c r="V1311" s="113"/>
      <c r="W1311" s="113"/>
      <c r="X1311" s="113"/>
    </row>
    <row r="1312" spans="1:24" ht="15.75">
      <c r="A1312" s="116"/>
      <c r="B1312" s="113"/>
      <c r="C1312" s="113"/>
      <c r="D1312" s="113"/>
      <c r="E1312" s="113"/>
      <c r="F1312" s="113"/>
      <c r="G1312" s="113"/>
      <c r="H1312" s="113"/>
      <c r="I1312" s="113"/>
      <c r="J1312" s="113"/>
      <c r="K1312" s="113"/>
      <c r="L1312" s="113"/>
      <c r="M1312" s="113"/>
      <c r="N1312" s="113"/>
      <c r="O1312" s="113"/>
      <c r="P1312" s="113"/>
      <c r="Q1312" s="113"/>
      <c r="R1312" s="113"/>
      <c r="S1312" s="113"/>
      <c r="T1312" s="113"/>
      <c r="U1312" s="113"/>
      <c r="V1312" s="113"/>
      <c r="W1312" s="113"/>
      <c r="X1312" s="113"/>
    </row>
    <row r="1313" spans="1:24" ht="15.75">
      <c r="A1313" s="116"/>
      <c r="B1313" s="113"/>
      <c r="C1313" s="113"/>
      <c r="D1313" s="113"/>
      <c r="E1313" s="113"/>
      <c r="F1313" s="113"/>
      <c r="G1313" s="113"/>
      <c r="H1313" s="113"/>
      <c r="I1313" s="113"/>
      <c r="J1313" s="113"/>
      <c r="K1313" s="113"/>
      <c r="L1313" s="113"/>
      <c r="M1313" s="113"/>
      <c r="N1313" s="113"/>
      <c r="O1313" s="113"/>
      <c r="P1313" s="113"/>
      <c r="Q1313" s="113"/>
      <c r="R1313" s="113"/>
      <c r="S1313" s="113"/>
      <c r="T1313" s="113"/>
      <c r="U1313" s="113"/>
      <c r="V1313" s="113"/>
      <c r="W1313" s="113"/>
      <c r="X1313" s="113"/>
    </row>
    <row r="1314" spans="1:24" ht="15.75">
      <c r="A1314" s="116"/>
      <c r="B1314" s="113"/>
      <c r="C1314" s="113"/>
      <c r="D1314" s="113"/>
      <c r="E1314" s="113"/>
      <c r="F1314" s="113"/>
      <c r="G1314" s="113"/>
      <c r="H1314" s="113"/>
      <c r="I1314" s="113"/>
      <c r="J1314" s="113"/>
      <c r="K1314" s="113"/>
      <c r="L1314" s="113"/>
      <c r="M1314" s="113"/>
      <c r="N1314" s="113"/>
      <c r="O1314" s="113"/>
      <c r="P1314" s="113"/>
      <c r="Q1314" s="113"/>
      <c r="R1314" s="113"/>
      <c r="S1314" s="113"/>
      <c r="T1314" s="113"/>
      <c r="U1314" s="113"/>
      <c r="V1314" s="113"/>
      <c r="W1314" s="113"/>
      <c r="X1314" s="113"/>
    </row>
    <row r="1315" spans="1:24" ht="15.75">
      <c r="A1315" s="116"/>
      <c r="B1315" s="113"/>
      <c r="C1315" s="113"/>
      <c r="D1315" s="113"/>
      <c r="E1315" s="113"/>
      <c r="F1315" s="113"/>
      <c r="G1315" s="113"/>
      <c r="H1315" s="113"/>
      <c r="I1315" s="113"/>
      <c r="J1315" s="113"/>
      <c r="K1315" s="113"/>
      <c r="L1315" s="113"/>
      <c r="M1315" s="113"/>
      <c r="N1315" s="113"/>
      <c r="O1315" s="113"/>
      <c r="P1315" s="113"/>
      <c r="Q1315" s="113"/>
      <c r="R1315" s="113"/>
      <c r="S1315" s="113"/>
      <c r="T1315" s="113"/>
      <c r="U1315" s="113"/>
      <c r="V1315" s="113"/>
      <c r="W1315" s="113"/>
      <c r="X1315" s="113"/>
    </row>
    <row r="1316" spans="1:24" ht="15.75">
      <c r="A1316" s="116"/>
      <c r="B1316" s="113"/>
      <c r="C1316" s="113"/>
      <c r="D1316" s="113"/>
      <c r="E1316" s="113"/>
      <c r="F1316" s="113"/>
      <c r="G1316" s="113"/>
      <c r="H1316" s="113"/>
      <c r="I1316" s="113"/>
      <c r="J1316" s="113"/>
      <c r="K1316" s="113"/>
      <c r="L1316" s="113"/>
      <c r="M1316" s="113"/>
      <c r="N1316" s="113"/>
      <c r="O1316" s="113"/>
      <c r="P1316" s="113"/>
      <c r="Q1316" s="113"/>
      <c r="R1316" s="113"/>
      <c r="S1316" s="113"/>
      <c r="T1316" s="113"/>
      <c r="U1316" s="113"/>
      <c r="V1316" s="113"/>
      <c r="W1316" s="113"/>
      <c r="X1316" s="113"/>
    </row>
    <row r="1317" spans="1:24" ht="15.75">
      <c r="A1317" s="116"/>
      <c r="B1317" s="113"/>
      <c r="C1317" s="113"/>
      <c r="D1317" s="113"/>
      <c r="E1317" s="113"/>
      <c r="F1317" s="113"/>
      <c r="G1317" s="113"/>
      <c r="H1317" s="113"/>
      <c r="I1317" s="113"/>
      <c r="J1317" s="113"/>
      <c r="K1317" s="113"/>
      <c r="L1317" s="113"/>
      <c r="M1317" s="113"/>
      <c r="N1317" s="113"/>
      <c r="O1317" s="113"/>
      <c r="P1317" s="113"/>
      <c r="Q1317" s="113"/>
      <c r="R1317" s="113"/>
      <c r="S1317" s="113"/>
      <c r="T1317" s="113"/>
      <c r="U1317" s="113"/>
      <c r="V1317" s="113"/>
      <c r="W1317" s="113"/>
      <c r="X1317" s="113"/>
    </row>
    <row r="1318" spans="1:24" ht="15.75">
      <c r="A1318" s="116"/>
      <c r="B1318" s="113"/>
      <c r="C1318" s="113"/>
      <c r="D1318" s="113"/>
      <c r="E1318" s="113"/>
      <c r="F1318" s="113"/>
      <c r="G1318" s="113"/>
      <c r="H1318" s="113"/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3"/>
      <c r="X1318" s="113"/>
    </row>
    <row r="1319" spans="1:24" ht="15.75">
      <c r="A1319" s="116"/>
      <c r="B1319" s="113"/>
      <c r="C1319" s="113"/>
      <c r="D1319" s="113"/>
      <c r="E1319" s="113"/>
      <c r="F1319" s="113"/>
      <c r="G1319" s="113"/>
      <c r="H1319" s="113"/>
      <c r="I1319" s="113"/>
      <c r="J1319" s="113"/>
      <c r="K1319" s="113"/>
      <c r="L1319" s="113"/>
      <c r="M1319" s="113"/>
      <c r="N1319" s="113"/>
      <c r="O1319" s="113"/>
      <c r="P1319" s="113"/>
      <c r="Q1319" s="113"/>
      <c r="R1319" s="113"/>
      <c r="S1319" s="113"/>
      <c r="T1319" s="113"/>
      <c r="U1319" s="113"/>
      <c r="V1319" s="113"/>
      <c r="W1319" s="113"/>
      <c r="X1319" s="113"/>
    </row>
    <row r="1320" spans="1:24" ht="15.75">
      <c r="A1320" s="116"/>
      <c r="B1320" s="113"/>
      <c r="C1320" s="113"/>
      <c r="D1320" s="113"/>
      <c r="E1320" s="113"/>
      <c r="F1320" s="113"/>
      <c r="G1320" s="113"/>
      <c r="H1320" s="113"/>
      <c r="I1320" s="113"/>
      <c r="J1320" s="113"/>
      <c r="K1320" s="113"/>
      <c r="L1320" s="113"/>
      <c r="M1320" s="113"/>
      <c r="N1320" s="113"/>
      <c r="O1320" s="113"/>
      <c r="P1320" s="113"/>
      <c r="Q1320" s="113"/>
      <c r="R1320" s="113"/>
      <c r="S1320" s="113"/>
      <c r="T1320" s="113"/>
      <c r="U1320" s="113"/>
      <c r="V1320" s="113"/>
      <c r="W1320" s="113"/>
      <c r="X1320" s="113"/>
    </row>
    <row r="1321" spans="1:24" ht="15.75">
      <c r="A1321" s="116"/>
      <c r="B1321" s="113"/>
      <c r="C1321" s="113"/>
      <c r="D1321" s="113"/>
      <c r="E1321" s="113"/>
      <c r="F1321" s="113"/>
      <c r="G1321" s="113"/>
      <c r="H1321" s="113"/>
      <c r="I1321" s="113"/>
      <c r="J1321" s="113"/>
      <c r="K1321" s="113"/>
      <c r="L1321" s="113"/>
      <c r="M1321" s="113"/>
      <c r="N1321" s="113"/>
      <c r="O1321" s="113"/>
      <c r="P1321" s="113"/>
      <c r="Q1321" s="113"/>
      <c r="R1321" s="113"/>
      <c r="S1321" s="113"/>
      <c r="T1321" s="113"/>
      <c r="U1321" s="113"/>
      <c r="V1321" s="113"/>
      <c r="W1321" s="113"/>
      <c r="X1321" s="113"/>
    </row>
    <row r="1322" spans="1:24" ht="15.75">
      <c r="A1322" s="116"/>
      <c r="B1322" s="113"/>
      <c r="C1322" s="113"/>
      <c r="D1322" s="113"/>
      <c r="E1322" s="113"/>
      <c r="F1322" s="113"/>
      <c r="G1322" s="113"/>
      <c r="H1322" s="113"/>
      <c r="I1322" s="113"/>
      <c r="J1322" s="113"/>
      <c r="K1322" s="113"/>
      <c r="L1322" s="113"/>
      <c r="M1322" s="113"/>
      <c r="N1322" s="113"/>
      <c r="O1322" s="113"/>
      <c r="P1322" s="113"/>
      <c r="Q1322" s="113"/>
      <c r="R1322" s="113"/>
      <c r="S1322" s="113"/>
      <c r="T1322" s="113"/>
      <c r="U1322" s="113"/>
      <c r="V1322" s="113"/>
      <c r="W1322" s="113"/>
      <c r="X1322" s="113"/>
    </row>
    <row r="1323" spans="1:24" ht="15.75">
      <c r="A1323" s="116"/>
      <c r="B1323" s="113"/>
      <c r="C1323" s="113"/>
      <c r="D1323" s="113"/>
      <c r="E1323" s="113"/>
      <c r="F1323" s="113"/>
      <c r="G1323" s="113"/>
      <c r="H1323" s="113"/>
      <c r="I1323" s="113"/>
      <c r="J1323" s="113"/>
      <c r="K1323" s="113"/>
      <c r="L1323" s="113"/>
      <c r="M1323" s="113"/>
      <c r="N1323" s="113"/>
      <c r="O1323" s="113"/>
      <c r="P1323" s="113"/>
      <c r="Q1323" s="113"/>
      <c r="R1323" s="113"/>
      <c r="S1323" s="113"/>
      <c r="T1323" s="113"/>
      <c r="U1323" s="113"/>
      <c r="V1323" s="113"/>
      <c r="W1323" s="113"/>
      <c r="X1323" s="113"/>
    </row>
    <row r="1324" spans="1:24" ht="15.75">
      <c r="A1324" s="116"/>
      <c r="B1324" s="113"/>
      <c r="C1324" s="113"/>
      <c r="D1324" s="113"/>
      <c r="E1324" s="113"/>
      <c r="F1324" s="113"/>
      <c r="G1324" s="113"/>
      <c r="H1324" s="113"/>
      <c r="I1324" s="113"/>
      <c r="J1324" s="113"/>
      <c r="K1324" s="113"/>
      <c r="L1324" s="113"/>
      <c r="M1324" s="113"/>
      <c r="N1324" s="113"/>
      <c r="O1324" s="113"/>
      <c r="P1324" s="113"/>
      <c r="Q1324" s="113"/>
      <c r="R1324" s="113"/>
      <c r="S1324" s="113"/>
      <c r="T1324" s="113"/>
      <c r="U1324" s="113"/>
      <c r="V1324" s="113"/>
      <c r="W1324" s="113"/>
      <c r="X1324" s="113"/>
    </row>
    <row r="1325" spans="1:24" ht="15.75">
      <c r="A1325" s="116"/>
      <c r="B1325" s="113"/>
      <c r="C1325" s="113"/>
      <c r="D1325" s="113"/>
      <c r="E1325" s="113"/>
      <c r="F1325" s="113"/>
      <c r="G1325" s="113"/>
      <c r="H1325" s="113"/>
      <c r="I1325" s="113"/>
      <c r="J1325" s="113"/>
      <c r="K1325" s="113"/>
      <c r="L1325" s="113"/>
      <c r="M1325" s="113"/>
      <c r="N1325" s="113"/>
      <c r="O1325" s="113"/>
      <c r="P1325" s="113"/>
      <c r="Q1325" s="113"/>
      <c r="R1325" s="113"/>
      <c r="S1325" s="113"/>
      <c r="T1325" s="113"/>
      <c r="U1325" s="113"/>
      <c r="V1325" s="113"/>
      <c r="W1325" s="113"/>
      <c r="X1325" s="113"/>
    </row>
    <row r="1326" spans="1:24" ht="15.75">
      <c r="A1326" s="116"/>
      <c r="B1326" s="113"/>
      <c r="C1326" s="113"/>
      <c r="D1326" s="113"/>
      <c r="E1326" s="113"/>
      <c r="F1326" s="113"/>
      <c r="G1326" s="113"/>
      <c r="H1326" s="113"/>
      <c r="I1326" s="113"/>
      <c r="J1326" s="113"/>
      <c r="K1326" s="113"/>
      <c r="L1326" s="113"/>
      <c r="M1326" s="113"/>
      <c r="N1326" s="113"/>
      <c r="O1326" s="113"/>
      <c r="P1326" s="113"/>
      <c r="Q1326" s="113"/>
      <c r="R1326" s="113"/>
      <c r="S1326" s="113"/>
      <c r="T1326" s="113"/>
      <c r="U1326" s="113"/>
      <c r="V1326" s="113"/>
      <c r="W1326" s="113"/>
      <c r="X1326" s="113"/>
    </row>
    <row r="1327" spans="1:24" ht="15.75">
      <c r="A1327" s="116"/>
      <c r="B1327" s="113"/>
      <c r="C1327" s="113"/>
      <c r="D1327" s="113"/>
      <c r="E1327" s="113"/>
      <c r="F1327" s="113"/>
      <c r="G1327" s="113"/>
      <c r="H1327" s="113"/>
      <c r="I1327" s="113"/>
      <c r="J1327" s="113"/>
      <c r="K1327" s="113"/>
      <c r="L1327" s="113"/>
      <c r="M1327" s="113"/>
      <c r="N1327" s="113"/>
      <c r="O1327" s="113"/>
      <c r="P1327" s="113"/>
      <c r="Q1327" s="113"/>
      <c r="R1327" s="113"/>
      <c r="S1327" s="113"/>
      <c r="T1327" s="113"/>
      <c r="U1327" s="113"/>
      <c r="V1327" s="113"/>
      <c r="W1327" s="113"/>
      <c r="X1327" s="113"/>
    </row>
    <row r="1328" spans="1:24" ht="15.75">
      <c r="A1328" s="116"/>
      <c r="B1328" s="113"/>
      <c r="C1328" s="113"/>
      <c r="D1328" s="113"/>
      <c r="E1328" s="113"/>
      <c r="F1328" s="113"/>
      <c r="G1328" s="113"/>
      <c r="H1328" s="113"/>
      <c r="I1328" s="113"/>
      <c r="J1328" s="113"/>
      <c r="K1328" s="113"/>
      <c r="L1328" s="113"/>
      <c r="M1328" s="113"/>
      <c r="N1328" s="113"/>
      <c r="O1328" s="113"/>
      <c r="P1328" s="113"/>
      <c r="Q1328" s="113"/>
      <c r="R1328" s="113"/>
      <c r="S1328" s="113"/>
      <c r="T1328" s="113"/>
      <c r="U1328" s="113"/>
      <c r="V1328" s="113"/>
      <c r="W1328" s="113"/>
      <c r="X1328" s="113"/>
    </row>
    <row r="1329" spans="1:24" ht="15.75">
      <c r="A1329" s="116"/>
      <c r="B1329" s="113"/>
      <c r="C1329" s="113"/>
      <c r="D1329" s="113"/>
      <c r="E1329" s="113"/>
      <c r="F1329" s="113"/>
      <c r="G1329" s="113"/>
      <c r="H1329" s="113"/>
      <c r="I1329" s="113"/>
      <c r="J1329" s="113"/>
      <c r="K1329" s="113"/>
      <c r="L1329" s="113"/>
      <c r="M1329" s="113"/>
      <c r="N1329" s="113"/>
      <c r="O1329" s="113"/>
      <c r="P1329" s="113"/>
      <c r="Q1329" s="113"/>
      <c r="R1329" s="113"/>
      <c r="S1329" s="113"/>
      <c r="T1329" s="113"/>
      <c r="U1329" s="113"/>
      <c r="V1329" s="113"/>
      <c r="W1329" s="113"/>
      <c r="X1329" s="113"/>
    </row>
    <row r="1330" spans="1:24" ht="15.75">
      <c r="A1330" s="116"/>
      <c r="B1330" s="113"/>
      <c r="C1330" s="113"/>
      <c r="D1330" s="113"/>
      <c r="E1330" s="113"/>
      <c r="F1330" s="113"/>
      <c r="G1330" s="113"/>
      <c r="H1330" s="113"/>
      <c r="I1330" s="113"/>
      <c r="J1330" s="113"/>
      <c r="K1330" s="113"/>
      <c r="L1330" s="113"/>
      <c r="M1330" s="113"/>
      <c r="N1330" s="113"/>
      <c r="O1330" s="113"/>
      <c r="P1330" s="113"/>
      <c r="Q1330" s="113"/>
      <c r="R1330" s="113"/>
      <c r="S1330" s="113"/>
      <c r="T1330" s="113"/>
      <c r="U1330" s="113"/>
      <c r="V1330" s="113"/>
      <c r="W1330" s="113"/>
      <c r="X1330" s="113"/>
    </row>
    <row r="1331" spans="1:24" ht="15.75">
      <c r="A1331" s="116"/>
      <c r="B1331" s="113"/>
      <c r="C1331" s="113"/>
      <c r="D1331" s="113"/>
      <c r="E1331" s="113"/>
      <c r="F1331" s="113"/>
      <c r="G1331" s="113"/>
      <c r="H1331" s="113"/>
      <c r="I1331" s="113"/>
      <c r="J1331" s="113"/>
      <c r="K1331" s="113"/>
      <c r="L1331" s="113"/>
      <c r="M1331" s="113"/>
      <c r="N1331" s="113"/>
      <c r="O1331" s="113"/>
      <c r="P1331" s="113"/>
      <c r="Q1331" s="113"/>
      <c r="R1331" s="113"/>
      <c r="S1331" s="113"/>
      <c r="T1331" s="113"/>
      <c r="U1331" s="113"/>
      <c r="V1331" s="113"/>
      <c r="W1331" s="113"/>
      <c r="X1331" s="113"/>
    </row>
    <row r="1332" spans="1:24" ht="15.75">
      <c r="A1332" s="116"/>
      <c r="B1332" s="113"/>
      <c r="C1332" s="113"/>
      <c r="D1332" s="113"/>
      <c r="E1332" s="113"/>
      <c r="F1332" s="113"/>
      <c r="G1332" s="113"/>
      <c r="H1332" s="113"/>
      <c r="I1332" s="113"/>
      <c r="J1332" s="113"/>
      <c r="K1332" s="113"/>
      <c r="L1332" s="113"/>
      <c r="M1332" s="113"/>
      <c r="N1332" s="113"/>
      <c r="O1332" s="113"/>
      <c r="P1332" s="113"/>
      <c r="Q1332" s="113"/>
      <c r="R1332" s="113"/>
      <c r="S1332" s="113"/>
      <c r="T1332" s="113"/>
      <c r="U1332" s="113"/>
      <c r="V1332" s="113"/>
      <c r="W1332" s="113"/>
      <c r="X1332" s="113"/>
    </row>
    <row r="1333" spans="1:24" ht="15.75">
      <c r="A1333" s="116"/>
      <c r="B1333" s="113"/>
      <c r="C1333" s="113"/>
      <c r="D1333" s="113"/>
      <c r="E1333" s="113"/>
      <c r="F1333" s="113"/>
      <c r="G1333" s="113"/>
      <c r="H1333" s="113"/>
      <c r="I1333" s="113"/>
      <c r="J1333" s="113"/>
      <c r="K1333" s="113"/>
      <c r="L1333" s="113"/>
      <c r="M1333" s="113"/>
      <c r="N1333" s="113"/>
      <c r="O1333" s="113"/>
      <c r="P1333" s="113"/>
      <c r="Q1333" s="113"/>
      <c r="R1333" s="113"/>
      <c r="S1333" s="113"/>
      <c r="T1333" s="113"/>
      <c r="U1333" s="113"/>
      <c r="V1333" s="113"/>
      <c r="W1333" s="113"/>
      <c r="X1333" s="113"/>
    </row>
    <row r="1334" spans="1:24" ht="15.75">
      <c r="A1334" s="116"/>
      <c r="B1334" s="113"/>
      <c r="C1334" s="113"/>
      <c r="D1334" s="113"/>
      <c r="E1334" s="113"/>
      <c r="F1334" s="113"/>
      <c r="G1334" s="113"/>
      <c r="H1334" s="113"/>
      <c r="I1334" s="113"/>
      <c r="J1334" s="113"/>
      <c r="K1334" s="113"/>
      <c r="L1334" s="113"/>
      <c r="M1334" s="113"/>
      <c r="N1334" s="113"/>
      <c r="O1334" s="113"/>
      <c r="P1334" s="113"/>
      <c r="Q1334" s="113"/>
      <c r="R1334" s="113"/>
      <c r="S1334" s="113"/>
      <c r="T1334" s="113"/>
      <c r="U1334" s="113"/>
      <c r="V1334" s="113"/>
      <c r="W1334" s="113"/>
      <c r="X1334" s="113"/>
    </row>
    <row r="1335" spans="1:24" ht="15.75">
      <c r="A1335" s="116"/>
      <c r="B1335" s="113"/>
      <c r="C1335" s="113"/>
      <c r="D1335" s="113"/>
      <c r="E1335" s="113"/>
      <c r="F1335" s="113"/>
      <c r="G1335" s="113"/>
      <c r="H1335" s="113"/>
      <c r="I1335" s="113"/>
      <c r="J1335" s="113"/>
      <c r="K1335" s="113"/>
      <c r="L1335" s="113"/>
      <c r="M1335" s="113"/>
      <c r="N1335" s="113"/>
      <c r="O1335" s="113"/>
      <c r="P1335" s="113"/>
      <c r="Q1335" s="113"/>
      <c r="R1335" s="113"/>
      <c r="S1335" s="113"/>
      <c r="T1335" s="113"/>
      <c r="U1335" s="113"/>
      <c r="V1335" s="113"/>
      <c r="W1335" s="113"/>
      <c r="X1335" s="113"/>
    </row>
    <row r="1336" spans="1:24" ht="15.75">
      <c r="A1336" s="116"/>
      <c r="B1336" s="113"/>
      <c r="C1336" s="113"/>
      <c r="D1336" s="113"/>
      <c r="E1336" s="113"/>
      <c r="F1336" s="113"/>
      <c r="G1336" s="113"/>
      <c r="H1336" s="113"/>
      <c r="I1336" s="113"/>
      <c r="J1336" s="113"/>
      <c r="K1336" s="113"/>
      <c r="L1336" s="113"/>
      <c r="M1336" s="113"/>
      <c r="N1336" s="113"/>
      <c r="O1336" s="113"/>
      <c r="P1336" s="113"/>
      <c r="Q1336" s="113"/>
      <c r="R1336" s="113"/>
      <c r="S1336" s="113"/>
      <c r="T1336" s="113"/>
      <c r="U1336" s="113"/>
      <c r="V1336" s="113"/>
      <c r="W1336" s="113"/>
      <c r="X1336" s="113"/>
    </row>
    <row r="1337" spans="1:24" ht="15.75">
      <c r="A1337" s="116"/>
      <c r="B1337" s="113"/>
      <c r="C1337" s="113"/>
      <c r="D1337" s="113"/>
      <c r="E1337" s="113"/>
      <c r="F1337" s="113"/>
      <c r="G1337" s="113"/>
      <c r="H1337" s="113"/>
      <c r="I1337" s="113"/>
      <c r="J1337" s="113"/>
      <c r="K1337" s="113"/>
      <c r="L1337" s="113"/>
      <c r="M1337" s="113"/>
      <c r="N1337" s="113"/>
      <c r="O1337" s="113"/>
      <c r="P1337" s="113"/>
      <c r="Q1337" s="113"/>
      <c r="R1337" s="113"/>
      <c r="S1337" s="113"/>
      <c r="T1337" s="113"/>
      <c r="U1337" s="113"/>
      <c r="V1337" s="113"/>
      <c r="W1337" s="113"/>
      <c r="X1337" s="113"/>
    </row>
    <row r="1338" spans="1:24" ht="15.75">
      <c r="A1338" s="116"/>
      <c r="B1338" s="113"/>
      <c r="C1338" s="113"/>
      <c r="D1338" s="113"/>
      <c r="E1338" s="113"/>
      <c r="F1338" s="113"/>
      <c r="G1338" s="113"/>
      <c r="H1338" s="113"/>
      <c r="I1338" s="113"/>
      <c r="J1338" s="113"/>
      <c r="K1338" s="113"/>
      <c r="L1338" s="113"/>
      <c r="M1338" s="113"/>
      <c r="N1338" s="113"/>
      <c r="O1338" s="113"/>
      <c r="P1338" s="113"/>
      <c r="Q1338" s="113"/>
      <c r="R1338" s="113"/>
      <c r="S1338" s="113"/>
      <c r="T1338" s="113"/>
      <c r="U1338" s="113"/>
      <c r="V1338" s="113"/>
      <c r="W1338" s="113"/>
      <c r="X1338" s="113"/>
    </row>
    <row r="1339" spans="1:24" ht="15.75">
      <c r="A1339" s="116"/>
      <c r="B1339" s="113"/>
      <c r="C1339" s="113"/>
      <c r="D1339" s="113"/>
      <c r="E1339" s="113"/>
      <c r="F1339" s="113"/>
      <c r="G1339" s="113"/>
      <c r="H1339" s="113"/>
      <c r="I1339" s="113"/>
      <c r="J1339" s="113"/>
      <c r="K1339" s="113"/>
      <c r="L1339" s="113"/>
      <c r="M1339" s="113"/>
      <c r="N1339" s="113"/>
      <c r="O1339" s="113"/>
      <c r="P1339" s="113"/>
      <c r="Q1339" s="113"/>
      <c r="R1339" s="113"/>
      <c r="S1339" s="113"/>
      <c r="T1339" s="113"/>
      <c r="U1339" s="113"/>
      <c r="V1339" s="113"/>
      <c r="W1339" s="113"/>
      <c r="X1339" s="113"/>
    </row>
    <row r="1340" spans="1:24" ht="15.75">
      <c r="A1340" s="116"/>
      <c r="B1340" s="113"/>
      <c r="C1340" s="113"/>
      <c r="D1340" s="113"/>
      <c r="E1340" s="113"/>
      <c r="F1340" s="113"/>
      <c r="G1340" s="113"/>
      <c r="H1340" s="113"/>
      <c r="I1340" s="113"/>
      <c r="J1340" s="113"/>
      <c r="K1340" s="113"/>
      <c r="L1340" s="113"/>
      <c r="M1340" s="113"/>
      <c r="N1340" s="113"/>
      <c r="O1340" s="113"/>
      <c r="P1340" s="113"/>
      <c r="Q1340" s="113"/>
      <c r="R1340" s="113"/>
      <c r="S1340" s="113"/>
      <c r="T1340" s="113"/>
      <c r="U1340" s="113"/>
      <c r="V1340" s="113"/>
      <c r="W1340" s="113"/>
      <c r="X1340" s="113"/>
    </row>
    <row r="1341" spans="1:24" ht="15.75">
      <c r="A1341" s="116"/>
      <c r="B1341" s="113"/>
      <c r="C1341" s="113"/>
      <c r="D1341" s="113"/>
      <c r="E1341" s="113"/>
      <c r="F1341" s="113"/>
      <c r="G1341" s="113"/>
      <c r="H1341" s="113"/>
      <c r="I1341" s="113"/>
      <c r="J1341" s="113"/>
      <c r="K1341" s="113"/>
      <c r="L1341" s="113"/>
      <c r="M1341" s="113"/>
      <c r="N1341" s="113"/>
      <c r="O1341" s="113"/>
      <c r="P1341" s="113"/>
      <c r="Q1341" s="113"/>
      <c r="R1341" s="113"/>
      <c r="S1341" s="113"/>
      <c r="T1341" s="113"/>
      <c r="U1341" s="113"/>
      <c r="V1341" s="113"/>
      <c r="W1341" s="113"/>
      <c r="X1341" s="113"/>
    </row>
    <row r="1342" spans="1:24" ht="15.75">
      <c r="A1342" s="116"/>
      <c r="B1342" s="113"/>
      <c r="C1342" s="113"/>
      <c r="D1342" s="113"/>
      <c r="E1342" s="113"/>
      <c r="F1342" s="113"/>
      <c r="G1342" s="113"/>
      <c r="H1342" s="113"/>
      <c r="I1342" s="113"/>
      <c r="J1342" s="113"/>
      <c r="K1342" s="113"/>
      <c r="L1342" s="113"/>
      <c r="M1342" s="113"/>
      <c r="N1342" s="113"/>
      <c r="O1342" s="113"/>
      <c r="P1342" s="113"/>
      <c r="Q1342" s="113"/>
      <c r="R1342" s="113"/>
      <c r="S1342" s="113"/>
      <c r="T1342" s="113"/>
      <c r="U1342" s="113"/>
      <c r="V1342" s="113"/>
      <c r="W1342" s="113"/>
      <c r="X1342" s="113"/>
    </row>
    <row r="1343" spans="1:24" ht="15.75">
      <c r="A1343" s="116"/>
      <c r="B1343" s="113"/>
      <c r="C1343" s="113"/>
      <c r="D1343" s="113"/>
      <c r="E1343" s="113"/>
      <c r="F1343" s="113"/>
      <c r="G1343" s="113"/>
      <c r="H1343" s="113"/>
      <c r="I1343" s="113"/>
      <c r="J1343" s="113"/>
      <c r="K1343" s="113"/>
      <c r="L1343" s="113"/>
      <c r="M1343" s="113"/>
      <c r="N1343" s="113"/>
      <c r="O1343" s="113"/>
      <c r="P1343" s="113"/>
      <c r="Q1343" s="113"/>
      <c r="R1343" s="113"/>
      <c r="S1343" s="113"/>
      <c r="T1343" s="113"/>
      <c r="U1343" s="113"/>
      <c r="V1343" s="113"/>
      <c r="W1343" s="113"/>
      <c r="X1343" s="113"/>
    </row>
    <row r="1344" spans="1:24" ht="15.75">
      <c r="A1344" s="116"/>
      <c r="B1344" s="113"/>
      <c r="C1344" s="113"/>
      <c r="D1344" s="113"/>
      <c r="E1344" s="113"/>
      <c r="F1344" s="113"/>
      <c r="G1344" s="113"/>
      <c r="H1344" s="113"/>
      <c r="I1344" s="113"/>
      <c r="J1344" s="113"/>
      <c r="K1344" s="113"/>
      <c r="L1344" s="113"/>
      <c r="M1344" s="113"/>
      <c r="N1344" s="113"/>
      <c r="O1344" s="113"/>
      <c r="P1344" s="113"/>
      <c r="Q1344" s="113"/>
      <c r="R1344" s="113"/>
      <c r="S1344" s="113"/>
      <c r="T1344" s="113"/>
      <c r="U1344" s="113"/>
      <c r="V1344" s="113"/>
      <c r="W1344" s="113"/>
      <c r="X1344" s="113"/>
    </row>
    <row r="1345" spans="1:24" ht="15.75">
      <c r="A1345" s="116"/>
      <c r="B1345" s="113"/>
      <c r="C1345" s="113"/>
      <c r="D1345" s="113"/>
      <c r="E1345" s="113"/>
      <c r="F1345" s="113"/>
      <c r="G1345" s="113"/>
      <c r="H1345" s="113"/>
      <c r="I1345" s="113"/>
      <c r="J1345" s="113"/>
      <c r="K1345" s="113"/>
      <c r="L1345" s="113"/>
      <c r="M1345" s="113"/>
      <c r="N1345" s="113"/>
      <c r="O1345" s="113"/>
      <c r="P1345" s="113"/>
      <c r="Q1345" s="113"/>
      <c r="R1345" s="113"/>
      <c r="S1345" s="113"/>
      <c r="T1345" s="113"/>
      <c r="U1345" s="113"/>
      <c r="V1345" s="113"/>
      <c r="W1345" s="113"/>
      <c r="X1345" s="113"/>
    </row>
    <row r="1346" spans="1:24" ht="15.75">
      <c r="A1346" s="116"/>
      <c r="B1346" s="113"/>
      <c r="C1346" s="113"/>
      <c r="D1346" s="113"/>
      <c r="E1346" s="113"/>
      <c r="F1346" s="113"/>
      <c r="G1346" s="113"/>
      <c r="H1346" s="113"/>
      <c r="I1346" s="113"/>
      <c r="J1346" s="113"/>
      <c r="K1346" s="113"/>
      <c r="L1346" s="113"/>
      <c r="M1346" s="113"/>
      <c r="N1346" s="113"/>
      <c r="O1346" s="113"/>
      <c r="P1346" s="113"/>
      <c r="Q1346" s="113"/>
      <c r="R1346" s="113"/>
      <c r="S1346" s="113"/>
      <c r="T1346" s="113"/>
      <c r="U1346" s="113"/>
      <c r="V1346" s="113"/>
      <c r="W1346" s="113"/>
      <c r="X1346" s="113"/>
    </row>
    <row r="1347" spans="1:24" ht="15.75">
      <c r="A1347" s="116"/>
      <c r="B1347" s="113"/>
      <c r="C1347" s="113"/>
      <c r="D1347" s="113"/>
      <c r="E1347" s="113"/>
      <c r="F1347" s="113"/>
      <c r="G1347" s="113"/>
      <c r="H1347" s="113"/>
      <c r="I1347" s="113"/>
      <c r="J1347" s="113"/>
      <c r="K1347" s="113"/>
      <c r="L1347" s="113"/>
      <c r="M1347" s="113"/>
      <c r="N1347" s="113"/>
      <c r="O1347" s="113"/>
      <c r="P1347" s="113"/>
      <c r="Q1347" s="113"/>
      <c r="R1347" s="113"/>
      <c r="S1347" s="113"/>
      <c r="T1347" s="113"/>
      <c r="U1347" s="113"/>
      <c r="V1347" s="113"/>
      <c r="W1347" s="113"/>
      <c r="X1347" s="113"/>
    </row>
    <row r="1348" spans="1:24" ht="15.75">
      <c r="A1348" s="116"/>
      <c r="B1348" s="113"/>
      <c r="C1348" s="113"/>
      <c r="D1348" s="113"/>
      <c r="E1348" s="113"/>
      <c r="F1348" s="113"/>
      <c r="G1348" s="113"/>
      <c r="H1348" s="113"/>
      <c r="I1348" s="113"/>
      <c r="J1348" s="113"/>
      <c r="K1348" s="113"/>
      <c r="L1348" s="113"/>
      <c r="M1348" s="113"/>
      <c r="N1348" s="113"/>
      <c r="O1348" s="113"/>
      <c r="P1348" s="113"/>
      <c r="Q1348" s="113"/>
      <c r="R1348" s="113"/>
      <c r="S1348" s="113"/>
      <c r="T1348" s="113"/>
      <c r="U1348" s="113"/>
      <c r="V1348" s="113"/>
      <c r="W1348" s="113"/>
      <c r="X1348" s="113"/>
    </row>
    <row r="1349" spans="1:24" ht="15.75">
      <c r="A1349" s="116"/>
      <c r="B1349" s="113"/>
      <c r="C1349" s="113"/>
      <c r="D1349" s="113"/>
      <c r="E1349" s="113"/>
      <c r="F1349" s="113"/>
      <c r="G1349" s="113"/>
      <c r="H1349" s="113"/>
      <c r="I1349" s="113"/>
      <c r="J1349" s="113"/>
      <c r="K1349" s="113"/>
      <c r="L1349" s="113"/>
      <c r="M1349" s="113"/>
      <c r="N1349" s="113"/>
      <c r="O1349" s="113"/>
      <c r="P1349" s="113"/>
      <c r="Q1349" s="113"/>
      <c r="R1349" s="113"/>
      <c r="S1349" s="113"/>
      <c r="T1349" s="113"/>
      <c r="U1349" s="113"/>
      <c r="V1349" s="113"/>
      <c r="W1349" s="113"/>
      <c r="X1349" s="113"/>
    </row>
    <row r="1350" spans="1:24" ht="15.75">
      <c r="A1350" s="116"/>
      <c r="B1350" s="113"/>
      <c r="C1350" s="113"/>
      <c r="D1350" s="113"/>
      <c r="E1350" s="113"/>
      <c r="F1350" s="113"/>
      <c r="G1350" s="113"/>
      <c r="H1350" s="113"/>
      <c r="I1350" s="113"/>
      <c r="J1350" s="113"/>
      <c r="K1350" s="113"/>
      <c r="L1350" s="113"/>
      <c r="M1350" s="113"/>
      <c r="N1350" s="113"/>
      <c r="O1350" s="113"/>
      <c r="P1350" s="113"/>
      <c r="Q1350" s="113"/>
      <c r="R1350" s="113"/>
      <c r="S1350" s="113"/>
      <c r="T1350" s="113"/>
      <c r="U1350" s="113"/>
      <c r="V1350" s="113"/>
      <c r="W1350" s="113"/>
      <c r="X1350" s="113"/>
    </row>
    <row r="1351" spans="1:24" ht="15.75">
      <c r="A1351" s="116"/>
      <c r="B1351" s="113"/>
      <c r="C1351" s="113"/>
      <c r="D1351" s="113"/>
      <c r="E1351" s="113"/>
      <c r="F1351" s="113"/>
      <c r="G1351" s="113"/>
      <c r="H1351" s="113"/>
      <c r="I1351" s="113"/>
      <c r="J1351" s="113"/>
      <c r="K1351" s="113"/>
      <c r="L1351" s="113"/>
      <c r="M1351" s="113"/>
      <c r="N1351" s="113"/>
      <c r="O1351" s="113"/>
      <c r="P1351" s="113"/>
      <c r="Q1351" s="113"/>
      <c r="R1351" s="113"/>
      <c r="S1351" s="113"/>
      <c r="T1351" s="113"/>
      <c r="U1351" s="113"/>
      <c r="V1351" s="113"/>
      <c r="W1351" s="113"/>
      <c r="X1351" s="113"/>
    </row>
    <row r="1352" spans="1:24" ht="15.75">
      <c r="A1352" s="116"/>
      <c r="B1352" s="113"/>
      <c r="C1352" s="113"/>
      <c r="D1352" s="113"/>
      <c r="E1352" s="113"/>
      <c r="F1352" s="113"/>
      <c r="G1352" s="113"/>
      <c r="H1352" s="113"/>
      <c r="I1352" s="113"/>
      <c r="J1352" s="113"/>
      <c r="K1352" s="113"/>
      <c r="L1352" s="113"/>
      <c r="M1352" s="113"/>
      <c r="N1352" s="113"/>
      <c r="O1352" s="113"/>
      <c r="P1352" s="113"/>
      <c r="Q1352" s="113"/>
      <c r="R1352" s="113"/>
      <c r="S1352" s="113"/>
      <c r="T1352" s="113"/>
      <c r="U1352" s="113"/>
      <c r="V1352" s="113"/>
      <c r="W1352" s="113"/>
      <c r="X1352" s="113"/>
    </row>
    <row r="1353" spans="1:24" ht="15.75">
      <c r="A1353" s="116"/>
      <c r="B1353" s="113"/>
      <c r="C1353" s="113"/>
      <c r="D1353" s="113"/>
      <c r="E1353" s="113"/>
      <c r="F1353" s="113"/>
      <c r="G1353" s="113"/>
      <c r="H1353" s="113"/>
      <c r="I1353" s="113"/>
      <c r="J1353" s="113"/>
      <c r="K1353" s="113"/>
      <c r="L1353" s="113"/>
      <c r="M1353" s="113"/>
      <c r="N1353" s="113"/>
      <c r="O1353" s="113"/>
      <c r="P1353" s="113"/>
      <c r="Q1353" s="113"/>
      <c r="R1353" s="113"/>
      <c r="S1353" s="113"/>
      <c r="T1353" s="113"/>
      <c r="U1353" s="113"/>
      <c r="V1353" s="113"/>
      <c r="W1353" s="113"/>
      <c r="X1353" s="113"/>
    </row>
    <row r="1354" spans="1:24" ht="15.75">
      <c r="A1354" s="116"/>
      <c r="B1354" s="113"/>
      <c r="C1354" s="113"/>
      <c r="D1354" s="113"/>
      <c r="E1354" s="113"/>
      <c r="F1354" s="113"/>
      <c r="G1354" s="113"/>
      <c r="H1354" s="113"/>
      <c r="I1354" s="113"/>
      <c r="J1354" s="113"/>
      <c r="K1354" s="113"/>
      <c r="L1354" s="113"/>
      <c r="M1354" s="113"/>
      <c r="N1354" s="113"/>
      <c r="O1354" s="113"/>
      <c r="P1354" s="113"/>
      <c r="Q1354" s="113"/>
      <c r="R1354" s="113"/>
      <c r="S1354" s="113"/>
      <c r="T1354" s="113"/>
      <c r="U1354" s="113"/>
      <c r="V1354" s="113"/>
      <c r="W1354" s="113"/>
      <c r="X1354" s="113"/>
    </row>
    <row r="1355" spans="1:24" ht="15.75">
      <c r="A1355" s="116"/>
      <c r="B1355" s="113"/>
      <c r="C1355" s="113"/>
      <c r="D1355" s="113"/>
      <c r="E1355" s="113"/>
      <c r="F1355" s="113"/>
      <c r="G1355" s="113"/>
      <c r="H1355" s="113"/>
      <c r="I1355" s="113"/>
      <c r="J1355" s="113"/>
      <c r="K1355" s="113"/>
      <c r="L1355" s="113"/>
      <c r="M1355" s="113"/>
      <c r="N1355" s="113"/>
      <c r="O1355" s="113"/>
      <c r="P1355" s="113"/>
      <c r="Q1355" s="113"/>
      <c r="R1355" s="113"/>
      <c r="S1355" s="113"/>
      <c r="T1355" s="113"/>
      <c r="U1355" s="113"/>
      <c r="V1355" s="113"/>
      <c r="W1355" s="113"/>
      <c r="X1355" s="113"/>
    </row>
    <row r="1356" spans="1:24" ht="15.75">
      <c r="A1356" s="116"/>
      <c r="B1356" s="113"/>
      <c r="C1356" s="113"/>
      <c r="D1356" s="113"/>
      <c r="E1356" s="113"/>
      <c r="F1356" s="113"/>
      <c r="G1356" s="113"/>
      <c r="H1356" s="113"/>
      <c r="I1356" s="113"/>
      <c r="J1356" s="113"/>
      <c r="K1356" s="113"/>
      <c r="L1356" s="113"/>
      <c r="M1356" s="113"/>
      <c r="N1356" s="113"/>
      <c r="O1356" s="113"/>
      <c r="P1356" s="113"/>
      <c r="Q1356" s="113"/>
      <c r="R1356" s="113"/>
      <c r="S1356" s="113"/>
      <c r="T1356" s="113"/>
      <c r="U1356" s="113"/>
      <c r="V1356" s="113"/>
      <c r="W1356" s="113"/>
      <c r="X1356" s="113"/>
    </row>
    <row r="1357" spans="1:24" ht="15.75">
      <c r="A1357" s="116"/>
      <c r="B1357" s="113"/>
      <c r="C1357" s="113"/>
      <c r="D1357" s="113"/>
      <c r="E1357" s="113"/>
      <c r="F1357" s="113"/>
      <c r="G1357" s="113"/>
      <c r="H1357" s="113"/>
      <c r="I1357" s="113"/>
      <c r="J1357" s="113"/>
      <c r="K1357" s="113"/>
      <c r="L1357" s="113"/>
      <c r="M1357" s="113"/>
      <c r="N1357" s="113"/>
      <c r="O1357" s="113"/>
      <c r="P1357" s="113"/>
      <c r="Q1357" s="113"/>
      <c r="R1357" s="113"/>
      <c r="S1357" s="113"/>
      <c r="T1357" s="113"/>
      <c r="U1357" s="113"/>
      <c r="V1357" s="113"/>
      <c r="W1357" s="113"/>
      <c r="X1357" s="113"/>
    </row>
    <row r="1358" spans="1:24" ht="15.75">
      <c r="A1358" s="116"/>
      <c r="B1358" s="113"/>
      <c r="C1358" s="113"/>
      <c r="D1358" s="113"/>
      <c r="E1358" s="113"/>
      <c r="F1358" s="113"/>
      <c r="G1358" s="113"/>
      <c r="H1358" s="113"/>
      <c r="I1358" s="113"/>
      <c r="J1358" s="113"/>
      <c r="K1358" s="113"/>
      <c r="L1358" s="113"/>
      <c r="M1358" s="113"/>
      <c r="N1358" s="113"/>
      <c r="O1358" s="113"/>
      <c r="P1358" s="113"/>
      <c r="Q1358" s="113"/>
      <c r="R1358" s="113"/>
      <c r="S1358" s="113"/>
      <c r="T1358" s="113"/>
      <c r="U1358" s="113"/>
      <c r="V1358" s="113"/>
      <c r="W1358" s="113"/>
      <c r="X1358" s="113"/>
    </row>
    <row r="1359" spans="1:24" ht="15.75">
      <c r="A1359" s="116"/>
      <c r="B1359" s="113"/>
      <c r="C1359" s="113"/>
      <c r="D1359" s="113"/>
      <c r="E1359" s="113"/>
      <c r="F1359" s="113"/>
      <c r="G1359" s="113"/>
      <c r="H1359" s="113"/>
      <c r="I1359" s="113"/>
      <c r="J1359" s="113"/>
      <c r="K1359" s="113"/>
      <c r="L1359" s="113"/>
      <c r="M1359" s="113"/>
      <c r="N1359" s="113"/>
      <c r="O1359" s="113"/>
      <c r="P1359" s="113"/>
      <c r="Q1359" s="113"/>
      <c r="R1359" s="113"/>
      <c r="S1359" s="113"/>
      <c r="T1359" s="113"/>
      <c r="U1359" s="113"/>
      <c r="V1359" s="113"/>
      <c r="W1359" s="113"/>
      <c r="X1359" s="113"/>
    </row>
    <row r="1360" spans="1:24" ht="15.75">
      <c r="A1360" s="116"/>
      <c r="B1360" s="113"/>
      <c r="C1360" s="113"/>
      <c r="D1360" s="113"/>
      <c r="E1360" s="113"/>
      <c r="F1360" s="113"/>
      <c r="G1360" s="113"/>
      <c r="H1360" s="113"/>
      <c r="I1360" s="113"/>
      <c r="J1360" s="113"/>
      <c r="K1360" s="113"/>
      <c r="L1360" s="113"/>
      <c r="M1360" s="113"/>
      <c r="N1360" s="113"/>
      <c r="O1360" s="113"/>
      <c r="P1360" s="113"/>
      <c r="Q1360" s="113"/>
      <c r="R1360" s="113"/>
      <c r="S1360" s="113"/>
      <c r="T1360" s="113"/>
      <c r="U1360" s="113"/>
      <c r="V1360" s="113"/>
      <c r="W1360" s="113"/>
      <c r="X1360" s="113"/>
    </row>
    <row r="1361" spans="1:24" ht="15.75">
      <c r="A1361" s="116"/>
      <c r="B1361" s="113"/>
      <c r="C1361" s="113"/>
      <c r="D1361" s="113"/>
      <c r="E1361" s="113"/>
      <c r="F1361" s="113"/>
      <c r="G1361" s="113"/>
      <c r="H1361" s="113"/>
      <c r="I1361" s="113"/>
      <c r="J1361" s="113"/>
      <c r="K1361" s="113"/>
      <c r="L1361" s="113"/>
      <c r="M1361" s="113"/>
      <c r="N1361" s="113"/>
      <c r="O1361" s="113"/>
      <c r="P1361" s="113"/>
      <c r="Q1361" s="113"/>
      <c r="R1361" s="113"/>
      <c r="S1361" s="113"/>
      <c r="T1361" s="113"/>
      <c r="U1361" s="113"/>
      <c r="V1361" s="113"/>
      <c r="W1361" s="113"/>
      <c r="X1361" s="113"/>
    </row>
    <row r="1362" spans="1:24" ht="15.75">
      <c r="A1362" s="116"/>
      <c r="B1362" s="113"/>
      <c r="C1362" s="113"/>
      <c r="D1362" s="113"/>
      <c r="E1362" s="113"/>
      <c r="F1362" s="113"/>
      <c r="G1362" s="113"/>
      <c r="H1362" s="113"/>
      <c r="I1362" s="113"/>
      <c r="J1362" s="113"/>
      <c r="K1362" s="113"/>
      <c r="L1362" s="113"/>
      <c r="M1362" s="113"/>
      <c r="N1362" s="113"/>
      <c r="O1362" s="113"/>
      <c r="P1362" s="113"/>
      <c r="Q1362" s="113"/>
      <c r="R1362" s="113"/>
      <c r="S1362" s="113"/>
      <c r="T1362" s="113"/>
      <c r="U1362" s="113"/>
      <c r="V1362" s="113"/>
      <c r="W1362" s="113"/>
      <c r="X1362" s="113"/>
    </row>
    <row r="1363" spans="1:24" ht="15.75">
      <c r="A1363" s="116"/>
      <c r="B1363" s="113"/>
      <c r="C1363" s="113"/>
      <c r="D1363" s="113"/>
      <c r="E1363" s="113"/>
      <c r="F1363" s="113"/>
      <c r="G1363" s="113"/>
      <c r="H1363" s="113"/>
      <c r="I1363" s="113"/>
      <c r="J1363" s="113"/>
      <c r="K1363" s="113"/>
      <c r="L1363" s="113"/>
      <c r="M1363" s="113"/>
      <c r="N1363" s="113"/>
      <c r="O1363" s="113"/>
      <c r="P1363" s="113"/>
      <c r="Q1363" s="113"/>
      <c r="R1363" s="113"/>
      <c r="S1363" s="113"/>
      <c r="T1363" s="113"/>
      <c r="U1363" s="113"/>
      <c r="V1363" s="113"/>
      <c r="W1363" s="113"/>
      <c r="X1363" s="113"/>
    </row>
    <row r="1364" spans="1:24" ht="15.75">
      <c r="A1364" s="116"/>
      <c r="B1364" s="113"/>
      <c r="C1364" s="113"/>
      <c r="D1364" s="113"/>
      <c r="E1364" s="113"/>
      <c r="F1364" s="113"/>
      <c r="G1364" s="113"/>
      <c r="H1364" s="113"/>
      <c r="I1364" s="113"/>
      <c r="J1364" s="113"/>
      <c r="K1364" s="113"/>
      <c r="L1364" s="113"/>
      <c r="M1364" s="113"/>
      <c r="N1364" s="113"/>
      <c r="O1364" s="113"/>
      <c r="P1364" s="113"/>
      <c r="Q1364" s="113"/>
      <c r="R1364" s="113"/>
      <c r="S1364" s="113"/>
      <c r="T1364" s="113"/>
      <c r="U1364" s="113"/>
      <c r="V1364" s="113"/>
      <c r="W1364" s="113"/>
      <c r="X1364" s="113"/>
    </row>
    <row r="1365" spans="1:24" ht="15.75">
      <c r="A1365" s="116"/>
      <c r="B1365" s="113"/>
      <c r="C1365" s="113"/>
      <c r="D1365" s="113"/>
      <c r="E1365" s="113"/>
      <c r="F1365" s="113"/>
      <c r="G1365" s="113"/>
      <c r="H1365" s="113"/>
      <c r="I1365" s="113"/>
      <c r="J1365" s="113"/>
      <c r="K1365" s="113"/>
      <c r="L1365" s="113"/>
      <c r="M1365" s="113"/>
      <c r="N1365" s="113"/>
      <c r="O1365" s="113"/>
      <c r="P1365" s="113"/>
      <c r="Q1365" s="113"/>
      <c r="R1365" s="113"/>
      <c r="S1365" s="113"/>
      <c r="T1365" s="113"/>
      <c r="U1365" s="113"/>
      <c r="V1365" s="113"/>
      <c r="W1365" s="113"/>
      <c r="X1365" s="113"/>
    </row>
    <row r="1366" spans="1:24" ht="15.75">
      <c r="A1366" s="116"/>
      <c r="B1366" s="113"/>
      <c r="C1366" s="113"/>
      <c r="D1366" s="113"/>
      <c r="E1366" s="113"/>
      <c r="F1366" s="113"/>
      <c r="G1366" s="113"/>
      <c r="H1366" s="113"/>
      <c r="I1366" s="113"/>
      <c r="J1366" s="113"/>
      <c r="K1366" s="113"/>
      <c r="L1366" s="113"/>
      <c r="M1366" s="113"/>
      <c r="N1366" s="113"/>
      <c r="O1366" s="113"/>
      <c r="P1366" s="113"/>
      <c r="Q1366" s="113"/>
      <c r="R1366" s="113"/>
      <c r="S1366" s="113"/>
      <c r="T1366" s="113"/>
      <c r="U1366" s="113"/>
      <c r="V1366" s="113"/>
      <c r="W1366" s="113"/>
      <c r="X1366" s="113"/>
    </row>
    <row r="1367" spans="1:24" ht="15.75">
      <c r="A1367" s="116"/>
      <c r="B1367" s="113"/>
      <c r="C1367" s="113"/>
      <c r="D1367" s="113"/>
      <c r="E1367" s="113"/>
      <c r="F1367" s="113"/>
      <c r="G1367" s="113"/>
      <c r="H1367" s="113"/>
      <c r="I1367" s="113"/>
      <c r="J1367" s="113"/>
      <c r="K1367" s="113"/>
      <c r="L1367" s="113"/>
      <c r="M1367" s="113"/>
      <c r="N1367" s="113"/>
      <c r="O1367" s="113"/>
      <c r="P1367" s="113"/>
      <c r="Q1367" s="113"/>
      <c r="R1367" s="113"/>
      <c r="S1367" s="113"/>
      <c r="T1367" s="113"/>
      <c r="U1367" s="113"/>
      <c r="V1367" s="113"/>
      <c r="W1367" s="113"/>
      <c r="X1367" s="113"/>
    </row>
    <row r="1368" spans="1:24" ht="15.75">
      <c r="A1368" s="116"/>
      <c r="B1368" s="113"/>
      <c r="C1368" s="113"/>
      <c r="D1368" s="113"/>
      <c r="E1368" s="113"/>
      <c r="F1368" s="113"/>
      <c r="G1368" s="113"/>
      <c r="H1368" s="113"/>
      <c r="I1368" s="113"/>
      <c r="J1368" s="113"/>
      <c r="K1368" s="113"/>
      <c r="L1368" s="113"/>
      <c r="M1368" s="113"/>
      <c r="N1368" s="113"/>
      <c r="O1368" s="113"/>
      <c r="P1368" s="113"/>
      <c r="Q1368" s="113"/>
      <c r="R1368" s="113"/>
      <c r="S1368" s="113"/>
      <c r="T1368" s="113"/>
      <c r="U1368" s="113"/>
      <c r="V1368" s="113"/>
      <c r="W1368" s="113"/>
      <c r="X1368" s="113"/>
    </row>
    <row r="1369" spans="1:24" ht="15.75">
      <c r="A1369" s="116"/>
      <c r="B1369" s="113"/>
      <c r="C1369" s="113"/>
      <c r="D1369" s="113"/>
      <c r="E1369" s="113"/>
      <c r="F1369" s="113"/>
      <c r="G1369" s="113"/>
      <c r="H1369" s="113"/>
      <c r="I1369" s="113"/>
      <c r="J1369" s="113"/>
      <c r="K1369" s="113"/>
      <c r="L1369" s="113"/>
      <c r="M1369" s="113"/>
      <c r="N1369" s="113"/>
      <c r="O1369" s="113"/>
      <c r="P1369" s="113"/>
      <c r="Q1369" s="113"/>
      <c r="R1369" s="113"/>
      <c r="S1369" s="113"/>
      <c r="T1369" s="113"/>
      <c r="U1369" s="113"/>
      <c r="V1369" s="113"/>
      <c r="W1369" s="113"/>
      <c r="X1369" s="113"/>
    </row>
    <row r="1370" spans="1:24" ht="15.75">
      <c r="A1370" s="116"/>
      <c r="B1370" s="113"/>
      <c r="C1370" s="113"/>
      <c r="D1370" s="113"/>
      <c r="E1370" s="113"/>
      <c r="F1370" s="113"/>
      <c r="G1370" s="113"/>
      <c r="H1370" s="113"/>
      <c r="I1370" s="113"/>
      <c r="J1370" s="113"/>
      <c r="K1370" s="113"/>
      <c r="L1370" s="113"/>
      <c r="M1370" s="113"/>
      <c r="N1370" s="113"/>
      <c r="O1370" s="113"/>
      <c r="P1370" s="113"/>
      <c r="Q1370" s="113"/>
      <c r="R1370" s="113"/>
      <c r="S1370" s="113"/>
      <c r="T1370" s="113"/>
      <c r="U1370" s="113"/>
      <c r="V1370" s="113"/>
      <c r="W1370" s="113"/>
      <c r="X1370" s="113"/>
    </row>
    <row r="1371" spans="1:24" ht="15.75">
      <c r="A1371" s="116"/>
      <c r="B1371" s="113"/>
      <c r="C1371" s="113"/>
      <c r="D1371" s="113"/>
      <c r="E1371" s="113"/>
      <c r="F1371" s="113"/>
      <c r="G1371" s="113"/>
      <c r="H1371" s="113"/>
      <c r="I1371" s="113"/>
      <c r="J1371" s="113"/>
      <c r="K1371" s="113"/>
      <c r="L1371" s="113"/>
      <c r="M1371" s="113"/>
      <c r="N1371" s="113"/>
      <c r="O1371" s="113"/>
      <c r="P1371" s="113"/>
      <c r="Q1371" s="113"/>
      <c r="R1371" s="113"/>
      <c r="S1371" s="113"/>
      <c r="T1371" s="113"/>
      <c r="U1371" s="113"/>
      <c r="V1371" s="113"/>
      <c r="W1371" s="113"/>
      <c r="X1371" s="113"/>
    </row>
    <row r="1372" spans="1:24" ht="15.75">
      <c r="A1372" s="116"/>
      <c r="B1372" s="113"/>
      <c r="C1372" s="113"/>
      <c r="D1372" s="113"/>
      <c r="E1372" s="113"/>
      <c r="F1372" s="113"/>
      <c r="G1372" s="113"/>
      <c r="H1372" s="113"/>
      <c r="I1372" s="113"/>
      <c r="J1372" s="113"/>
      <c r="K1372" s="113"/>
      <c r="L1372" s="113"/>
      <c r="M1372" s="113"/>
      <c r="N1372" s="113"/>
      <c r="O1372" s="113"/>
      <c r="P1372" s="113"/>
      <c r="Q1372" s="113"/>
      <c r="R1372" s="113"/>
      <c r="S1372" s="113"/>
      <c r="T1372" s="113"/>
      <c r="U1372" s="113"/>
      <c r="V1372" s="113"/>
      <c r="W1372" s="113"/>
      <c r="X1372" s="113"/>
    </row>
    <row r="1373" spans="1:24" ht="15.75">
      <c r="A1373" s="116"/>
      <c r="B1373" s="113"/>
      <c r="C1373" s="113"/>
      <c r="D1373" s="113"/>
      <c r="E1373" s="113"/>
      <c r="F1373" s="113"/>
      <c r="G1373" s="113"/>
      <c r="H1373" s="113"/>
      <c r="I1373" s="113"/>
      <c r="J1373" s="113"/>
      <c r="K1373" s="113"/>
      <c r="L1373" s="113"/>
      <c r="M1373" s="113"/>
      <c r="N1373" s="113"/>
      <c r="O1373" s="113"/>
      <c r="P1373" s="113"/>
      <c r="Q1373" s="113"/>
      <c r="R1373" s="113"/>
      <c r="S1373" s="113"/>
      <c r="T1373" s="113"/>
      <c r="U1373" s="113"/>
      <c r="V1373" s="113"/>
      <c r="W1373" s="113"/>
      <c r="X1373" s="113"/>
    </row>
    <row r="1374" spans="1:24" ht="15.75">
      <c r="A1374" s="116"/>
      <c r="B1374" s="113"/>
      <c r="C1374" s="113"/>
      <c r="D1374" s="113"/>
      <c r="E1374" s="113"/>
      <c r="F1374" s="113"/>
      <c r="G1374" s="113"/>
      <c r="H1374" s="113"/>
      <c r="I1374" s="113"/>
      <c r="J1374" s="113"/>
      <c r="K1374" s="113"/>
      <c r="L1374" s="113"/>
      <c r="M1374" s="113"/>
      <c r="N1374" s="113"/>
      <c r="O1374" s="113"/>
      <c r="P1374" s="113"/>
      <c r="Q1374" s="113"/>
      <c r="R1374" s="113"/>
      <c r="S1374" s="113"/>
      <c r="T1374" s="113"/>
      <c r="U1374" s="113"/>
      <c r="V1374" s="113"/>
      <c r="W1374" s="113"/>
      <c r="X1374" s="113"/>
    </row>
    <row r="1375" spans="1:24" ht="15.75">
      <c r="A1375" s="116"/>
      <c r="B1375" s="113"/>
      <c r="C1375" s="113"/>
      <c r="D1375" s="113"/>
      <c r="E1375" s="113"/>
      <c r="F1375" s="113"/>
      <c r="G1375" s="113"/>
      <c r="H1375" s="113"/>
      <c r="I1375" s="113"/>
      <c r="J1375" s="113"/>
      <c r="K1375" s="113"/>
      <c r="L1375" s="113"/>
      <c r="M1375" s="113"/>
      <c r="N1375" s="113"/>
      <c r="O1375" s="113"/>
      <c r="P1375" s="113"/>
      <c r="Q1375" s="113"/>
      <c r="R1375" s="113"/>
      <c r="S1375" s="113"/>
      <c r="T1375" s="113"/>
      <c r="U1375" s="113"/>
      <c r="V1375" s="113"/>
      <c r="W1375" s="113"/>
      <c r="X1375" s="113"/>
    </row>
    <row r="1376" spans="1:24" ht="15.75">
      <c r="A1376" s="116"/>
      <c r="B1376" s="113"/>
      <c r="C1376" s="113"/>
      <c r="D1376" s="113"/>
      <c r="E1376" s="113"/>
      <c r="F1376" s="113"/>
      <c r="G1376" s="113"/>
      <c r="H1376" s="113"/>
      <c r="I1376" s="113"/>
      <c r="J1376" s="113"/>
      <c r="K1376" s="113"/>
      <c r="L1376" s="113"/>
      <c r="M1376" s="113"/>
      <c r="N1376" s="113"/>
      <c r="O1376" s="113"/>
      <c r="P1376" s="113"/>
      <c r="Q1376" s="113"/>
      <c r="R1376" s="113"/>
      <c r="S1376" s="113"/>
      <c r="T1376" s="113"/>
      <c r="U1376" s="113"/>
      <c r="V1376" s="113"/>
      <c r="W1376" s="113"/>
      <c r="X1376" s="113"/>
    </row>
    <row r="1377" spans="1:24" ht="15.75">
      <c r="A1377" s="116"/>
      <c r="B1377" s="113"/>
      <c r="C1377" s="113"/>
      <c r="D1377" s="113"/>
      <c r="E1377" s="113"/>
      <c r="F1377" s="113"/>
      <c r="G1377" s="113"/>
      <c r="H1377" s="113"/>
      <c r="I1377" s="113"/>
      <c r="J1377" s="113"/>
      <c r="K1377" s="113"/>
      <c r="L1377" s="113"/>
      <c r="M1377" s="113"/>
      <c r="N1377" s="113"/>
      <c r="O1377" s="113"/>
      <c r="P1377" s="113"/>
      <c r="Q1377" s="113"/>
      <c r="R1377" s="113"/>
      <c r="S1377" s="113"/>
      <c r="T1377" s="113"/>
      <c r="U1377" s="113"/>
      <c r="V1377" s="113"/>
      <c r="W1377" s="113"/>
      <c r="X1377" s="113"/>
    </row>
    <row r="1378" spans="1:24" ht="15.75">
      <c r="A1378" s="116"/>
      <c r="B1378" s="113"/>
      <c r="C1378" s="113"/>
      <c r="D1378" s="113"/>
      <c r="E1378" s="113"/>
      <c r="F1378" s="113"/>
      <c r="G1378" s="113"/>
      <c r="H1378" s="113"/>
      <c r="I1378" s="113"/>
      <c r="J1378" s="113"/>
      <c r="K1378" s="113"/>
      <c r="L1378" s="113"/>
      <c r="M1378" s="113"/>
      <c r="N1378" s="113"/>
      <c r="O1378" s="113"/>
      <c r="P1378" s="113"/>
      <c r="Q1378" s="113"/>
      <c r="R1378" s="113"/>
      <c r="S1378" s="113"/>
      <c r="T1378" s="113"/>
      <c r="U1378" s="113"/>
      <c r="V1378" s="113"/>
      <c r="W1378" s="113"/>
      <c r="X1378" s="113"/>
    </row>
    <row r="1379" spans="1:24" ht="15.75">
      <c r="A1379" s="116"/>
      <c r="B1379" s="113"/>
      <c r="C1379" s="113"/>
      <c r="D1379" s="113"/>
      <c r="E1379" s="113"/>
      <c r="F1379" s="113"/>
      <c r="G1379" s="113"/>
      <c r="H1379" s="113"/>
      <c r="I1379" s="113"/>
      <c r="J1379" s="113"/>
      <c r="K1379" s="113"/>
      <c r="L1379" s="113"/>
      <c r="M1379" s="113"/>
      <c r="N1379" s="113"/>
      <c r="O1379" s="113"/>
      <c r="P1379" s="113"/>
      <c r="Q1379" s="113"/>
      <c r="R1379" s="113"/>
      <c r="S1379" s="113"/>
      <c r="T1379" s="113"/>
      <c r="U1379" s="113"/>
      <c r="V1379" s="113"/>
      <c r="W1379" s="113"/>
      <c r="X1379" s="113"/>
    </row>
    <row r="1380" spans="1:24" ht="15.75">
      <c r="A1380" s="116"/>
      <c r="B1380" s="113"/>
      <c r="C1380" s="113"/>
      <c r="D1380" s="113"/>
      <c r="E1380" s="113"/>
      <c r="F1380" s="113"/>
      <c r="G1380" s="113"/>
      <c r="H1380" s="113"/>
      <c r="I1380" s="113"/>
      <c r="J1380" s="113"/>
      <c r="K1380" s="113"/>
      <c r="L1380" s="113"/>
      <c r="M1380" s="113"/>
      <c r="N1380" s="113"/>
      <c r="O1380" s="113"/>
      <c r="P1380" s="113"/>
      <c r="Q1380" s="113"/>
      <c r="R1380" s="113"/>
      <c r="S1380" s="113"/>
      <c r="T1380" s="113"/>
      <c r="U1380" s="113"/>
      <c r="V1380" s="113"/>
      <c r="W1380" s="113"/>
      <c r="X1380" s="113"/>
    </row>
    <row r="1381" spans="1:24" ht="15.75">
      <c r="A1381" s="116"/>
      <c r="B1381" s="113"/>
      <c r="C1381" s="113"/>
      <c r="D1381" s="113"/>
      <c r="E1381" s="113"/>
      <c r="F1381" s="113"/>
      <c r="G1381" s="113"/>
      <c r="H1381" s="113"/>
      <c r="I1381" s="113"/>
      <c r="J1381" s="113"/>
      <c r="K1381" s="113"/>
      <c r="L1381" s="113"/>
      <c r="M1381" s="113"/>
      <c r="N1381" s="113"/>
      <c r="O1381" s="113"/>
      <c r="P1381" s="113"/>
      <c r="Q1381" s="113"/>
      <c r="R1381" s="113"/>
      <c r="S1381" s="113"/>
      <c r="T1381" s="113"/>
      <c r="U1381" s="113"/>
      <c r="V1381" s="113"/>
      <c r="W1381" s="113"/>
      <c r="X1381" s="113"/>
    </row>
    <row r="1382" spans="1:24" ht="15.75">
      <c r="A1382" s="116"/>
      <c r="B1382" s="113"/>
      <c r="C1382" s="113"/>
      <c r="D1382" s="113"/>
      <c r="E1382" s="113"/>
      <c r="F1382" s="113"/>
      <c r="G1382" s="113"/>
      <c r="H1382" s="113"/>
      <c r="I1382" s="113"/>
      <c r="J1382" s="113"/>
      <c r="K1382" s="113"/>
      <c r="L1382" s="113"/>
      <c r="M1382" s="113"/>
      <c r="N1382" s="113"/>
      <c r="O1382" s="113"/>
      <c r="P1382" s="113"/>
      <c r="Q1382" s="113"/>
      <c r="R1382" s="113"/>
      <c r="S1382" s="113"/>
      <c r="T1382" s="113"/>
      <c r="U1382" s="113"/>
      <c r="V1382" s="113"/>
      <c r="W1382" s="113"/>
      <c r="X1382" s="113"/>
    </row>
    <row r="1383" spans="1:24" ht="15.75">
      <c r="A1383" s="116"/>
      <c r="B1383" s="113"/>
      <c r="C1383" s="113"/>
      <c r="D1383" s="113"/>
      <c r="E1383" s="113"/>
      <c r="F1383" s="113"/>
      <c r="G1383" s="113"/>
      <c r="H1383" s="113"/>
      <c r="I1383" s="113"/>
      <c r="J1383" s="113"/>
      <c r="K1383" s="113"/>
      <c r="L1383" s="113"/>
      <c r="M1383" s="113"/>
      <c r="N1383" s="113"/>
      <c r="O1383" s="113"/>
      <c r="P1383" s="113"/>
      <c r="Q1383" s="113"/>
      <c r="R1383" s="113"/>
      <c r="S1383" s="113"/>
      <c r="T1383" s="113"/>
      <c r="U1383" s="113"/>
      <c r="V1383" s="113"/>
      <c r="W1383" s="113"/>
      <c r="X1383" s="113"/>
    </row>
    <row r="1384" spans="1:24" ht="15.75">
      <c r="A1384" s="116"/>
      <c r="B1384" s="113"/>
      <c r="C1384" s="113"/>
      <c r="D1384" s="113"/>
      <c r="E1384" s="113"/>
      <c r="F1384" s="113"/>
      <c r="G1384" s="113"/>
      <c r="H1384" s="113"/>
      <c r="I1384" s="113"/>
      <c r="J1384" s="113"/>
      <c r="K1384" s="113"/>
      <c r="L1384" s="113"/>
      <c r="M1384" s="113"/>
      <c r="N1384" s="113"/>
      <c r="O1384" s="113"/>
      <c r="P1384" s="113"/>
      <c r="Q1384" s="113"/>
      <c r="R1384" s="113"/>
      <c r="S1384" s="113"/>
      <c r="T1384" s="113"/>
      <c r="U1384" s="113"/>
      <c r="V1384" s="113"/>
      <c r="W1384" s="113"/>
      <c r="X1384" s="113"/>
    </row>
    <row r="1385" spans="1:24" ht="15.75">
      <c r="A1385" s="116"/>
      <c r="B1385" s="113"/>
      <c r="C1385" s="113"/>
      <c r="D1385" s="113"/>
      <c r="E1385" s="113"/>
      <c r="F1385" s="113"/>
      <c r="G1385" s="113"/>
      <c r="H1385" s="113"/>
      <c r="I1385" s="113"/>
      <c r="J1385" s="113"/>
      <c r="K1385" s="113"/>
      <c r="L1385" s="113"/>
      <c r="M1385" s="113"/>
      <c r="N1385" s="113"/>
      <c r="O1385" s="113"/>
      <c r="P1385" s="113"/>
      <c r="Q1385" s="113"/>
      <c r="R1385" s="113"/>
      <c r="S1385" s="113"/>
      <c r="T1385" s="113"/>
      <c r="U1385" s="113"/>
      <c r="V1385" s="113"/>
      <c r="W1385" s="113"/>
      <c r="X1385" s="113"/>
    </row>
    <row r="1386" spans="1:24" ht="15.75">
      <c r="A1386" s="116"/>
      <c r="B1386" s="113"/>
      <c r="C1386" s="113"/>
      <c r="D1386" s="113"/>
      <c r="E1386" s="113"/>
      <c r="F1386" s="113"/>
      <c r="G1386" s="113"/>
      <c r="H1386" s="113"/>
      <c r="I1386" s="113"/>
      <c r="J1386" s="113"/>
      <c r="K1386" s="113"/>
      <c r="L1386" s="113"/>
      <c r="M1386" s="113"/>
      <c r="N1386" s="113"/>
      <c r="O1386" s="113"/>
      <c r="P1386" s="113"/>
      <c r="Q1386" s="113"/>
      <c r="R1386" s="113"/>
      <c r="S1386" s="113"/>
      <c r="T1386" s="113"/>
      <c r="U1386" s="113"/>
      <c r="V1386" s="113"/>
      <c r="W1386" s="113"/>
      <c r="X1386" s="113"/>
    </row>
    <row r="1387" spans="1:24" ht="15.75">
      <c r="A1387" s="116"/>
      <c r="B1387" s="113"/>
      <c r="C1387" s="113"/>
      <c r="D1387" s="113"/>
      <c r="E1387" s="113"/>
      <c r="F1387" s="113"/>
      <c r="G1387" s="113"/>
      <c r="H1387" s="113"/>
      <c r="I1387" s="113"/>
      <c r="J1387" s="113"/>
      <c r="K1387" s="113"/>
      <c r="L1387" s="113"/>
      <c r="M1387" s="113"/>
      <c r="N1387" s="113"/>
      <c r="O1387" s="113"/>
      <c r="P1387" s="113"/>
      <c r="Q1387" s="113"/>
      <c r="R1387" s="113"/>
      <c r="S1387" s="113"/>
      <c r="T1387" s="113"/>
      <c r="U1387" s="113"/>
      <c r="V1387" s="113"/>
      <c r="W1387" s="113"/>
      <c r="X1387" s="113"/>
    </row>
    <row r="1388" spans="1:24" ht="15.75">
      <c r="A1388" s="116"/>
      <c r="B1388" s="113"/>
      <c r="C1388" s="113"/>
      <c r="D1388" s="113"/>
      <c r="E1388" s="113"/>
      <c r="F1388" s="113"/>
      <c r="G1388" s="113"/>
      <c r="H1388" s="113"/>
      <c r="I1388" s="113"/>
      <c r="J1388" s="113"/>
      <c r="K1388" s="113"/>
      <c r="L1388" s="113"/>
      <c r="M1388" s="113"/>
      <c r="N1388" s="113"/>
      <c r="O1388" s="113"/>
      <c r="P1388" s="113"/>
      <c r="Q1388" s="113"/>
      <c r="R1388" s="113"/>
      <c r="S1388" s="113"/>
      <c r="T1388" s="113"/>
      <c r="U1388" s="113"/>
      <c r="V1388" s="113"/>
      <c r="W1388" s="113"/>
      <c r="X1388" s="113"/>
    </row>
    <row r="1389" spans="1:24" ht="15.75">
      <c r="A1389" s="116"/>
      <c r="B1389" s="113"/>
      <c r="C1389" s="113"/>
      <c r="D1389" s="113"/>
      <c r="E1389" s="113"/>
      <c r="F1389" s="113"/>
      <c r="G1389" s="113"/>
      <c r="H1389" s="113"/>
      <c r="I1389" s="113"/>
      <c r="J1389" s="113"/>
      <c r="K1389" s="113"/>
      <c r="L1389" s="113"/>
      <c r="M1389" s="113"/>
      <c r="N1389" s="113"/>
      <c r="O1389" s="113"/>
      <c r="P1389" s="113"/>
      <c r="Q1389" s="113"/>
      <c r="R1389" s="113"/>
      <c r="S1389" s="113"/>
      <c r="T1389" s="113"/>
      <c r="U1389" s="113"/>
      <c r="V1389" s="113"/>
      <c r="W1389" s="113"/>
      <c r="X1389" s="113"/>
    </row>
    <row r="1390" spans="1:24" ht="15.75">
      <c r="A1390" s="116"/>
      <c r="B1390" s="113"/>
      <c r="C1390" s="113"/>
      <c r="D1390" s="113"/>
      <c r="E1390" s="113"/>
      <c r="F1390" s="113"/>
      <c r="G1390" s="113"/>
      <c r="H1390" s="113"/>
      <c r="I1390" s="113"/>
      <c r="J1390" s="113"/>
      <c r="K1390" s="113"/>
      <c r="L1390" s="113"/>
      <c r="M1390" s="113"/>
      <c r="N1390" s="113"/>
      <c r="O1390" s="113"/>
      <c r="P1390" s="113"/>
      <c r="Q1390" s="113"/>
      <c r="R1390" s="113"/>
      <c r="S1390" s="113"/>
      <c r="T1390" s="113"/>
      <c r="U1390" s="113"/>
      <c r="V1390" s="113"/>
      <c r="W1390" s="113"/>
      <c r="X1390" s="113"/>
    </row>
    <row r="1391" spans="1:24" ht="15.75">
      <c r="A1391" s="116"/>
      <c r="B1391" s="113"/>
      <c r="C1391" s="113"/>
      <c r="D1391" s="113"/>
      <c r="E1391" s="113"/>
      <c r="F1391" s="113"/>
      <c r="G1391" s="113"/>
      <c r="H1391" s="113"/>
      <c r="I1391" s="113"/>
      <c r="J1391" s="113"/>
      <c r="K1391" s="113"/>
      <c r="L1391" s="113"/>
      <c r="M1391" s="113"/>
      <c r="N1391" s="113"/>
      <c r="O1391" s="113"/>
      <c r="P1391" s="113"/>
      <c r="Q1391" s="113"/>
      <c r="R1391" s="113"/>
      <c r="S1391" s="113"/>
      <c r="T1391" s="113"/>
      <c r="U1391" s="113"/>
      <c r="V1391" s="113"/>
      <c r="W1391" s="113"/>
      <c r="X1391" s="113"/>
    </row>
    <row r="1392" spans="1:24" ht="15.75">
      <c r="A1392" s="116"/>
      <c r="B1392" s="113"/>
      <c r="C1392" s="113"/>
      <c r="D1392" s="113"/>
      <c r="E1392" s="113"/>
      <c r="F1392" s="113"/>
      <c r="G1392" s="113"/>
      <c r="H1392" s="113"/>
      <c r="I1392" s="113"/>
      <c r="J1392" s="113"/>
      <c r="K1392" s="113"/>
      <c r="L1392" s="113"/>
      <c r="M1392" s="113"/>
      <c r="N1392" s="113"/>
      <c r="O1392" s="113"/>
      <c r="P1392" s="113"/>
      <c r="Q1392" s="113"/>
      <c r="R1392" s="113"/>
      <c r="S1392" s="113"/>
      <c r="T1392" s="113"/>
      <c r="U1392" s="113"/>
      <c r="V1392" s="113"/>
      <c r="W1392" s="113"/>
      <c r="X1392" s="113"/>
    </row>
    <row r="1393" spans="1:24" ht="15.75">
      <c r="A1393" s="116"/>
      <c r="B1393" s="113"/>
      <c r="C1393" s="113"/>
      <c r="D1393" s="113"/>
      <c r="E1393" s="113"/>
      <c r="F1393" s="113"/>
      <c r="G1393" s="113"/>
      <c r="H1393" s="113"/>
      <c r="I1393" s="113"/>
      <c r="J1393" s="113"/>
      <c r="K1393" s="113"/>
      <c r="L1393" s="113"/>
      <c r="M1393" s="113"/>
      <c r="N1393" s="113"/>
      <c r="O1393" s="113"/>
      <c r="P1393" s="113"/>
      <c r="Q1393" s="113"/>
      <c r="R1393" s="113"/>
      <c r="S1393" s="113"/>
      <c r="T1393" s="113"/>
      <c r="U1393" s="113"/>
      <c r="V1393" s="113"/>
      <c r="W1393" s="113"/>
      <c r="X1393" s="113"/>
    </row>
    <row r="1394" spans="1:24" ht="15.75">
      <c r="A1394" s="116"/>
      <c r="B1394" s="113"/>
      <c r="C1394" s="113"/>
      <c r="D1394" s="113"/>
      <c r="E1394" s="113"/>
      <c r="F1394" s="113"/>
      <c r="G1394" s="113"/>
      <c r="H1394" s="113"/>
      <c r="I1394" s="113"/>
      <c r="J1394" s="113"/>
      <c r="K1394" s="113"/>
      <c r="L1394" s="113"/>
      <c r="M1394" s="113"/>
      <c r="N1394" s="113"/>
      <c r="O1394" s="113"/>
      <c r="P1394" s="113"/>
      <c r="Q1394" s="113"/>
      <c r="R1394" s="113"/>
      <c r="S1394" s="113"/>
      <c r="T1394" s="113"/>
      <c r="U1394" s="113"/>
      <c r="V1394" s="113"/>
      <c r="W1394" s="113"/>
      <c r="X1394" s="113"/>
    </row>
    <row r="1395" spans="1:24" ht="15.75">
      <c r="A1395" s="116"/>
      <c r="B1395" s="113"/>
      <c r="C1395" s="113"/>
      <c r="D1395" s="113"/>
      <c r="E1395" s="113"/>
      <c r="F1395" s="113"/>
      <c r="G1395" s="113"/>
      <c r="H1395" s="113"/>
      <c r="I1395" s="113"/>
      <c r="J1395" s="113"/>
      <c r="K1395" s="113"/>
      <c r="L1395" s="113"/>
      <c r="M1395" s="113"/>
      <c r="N1395" s="113"/>
      <c r="O1395" s="113"/>
      <c r="P1395" s="113"/>
      <c r="Q1395" s="113"/>
      <c r="R1395" s="113"/>
      <c r="S1395" s="113"/>
      <c r="T1395" s="113"/>
      <c r="U1395" s="113"/>
      <c r="V1395" s="113"/>
      <c r="W1395" s="113"/>
      <c r="X1395" s="113"/>
    </row>
    <row r="1396" spans="1:24" ht="15.75">
      <c r="A1396" s="116"/>
      <c r="B1396" s="113"/>
      <c r="C1396" s="113"/>
      <c r="D1396" s="113"/>
      <c r="E1396" s="113"/>
      <c r="F1396" s="113"/>
      <c r="G1396" s="113"/>
      <c r="H1396" s="113"/>
      <c r="I1396" s="113"/>
      <c r="J1396" s="113"/>
      <c r="K1396" s="113"/>
      <c r="L1396" s="113"/>
      <c r="M1396" s="113"/>
      <c r="N1396" s="113"/>
      <c r="O1396" s="113"/>
      <c r="P1396" s="113"/>
      <c r="Q1396" s="113"/>
      <c r="R1396" s="113"/>
      <c r="S1396" s="113"/>
      <c r="T1396" s="113"/>
      <c r="U1396" s="113"/>
      <c r="V1396" s="113"/>
      <c r="W1396" s="113"/>
      <c r="X1396" s="113"/>
    </row>
    <row r="1397" spans="1:24" ht="15.75">
      <c r="A1397" s="116"/>
      <c r="B1397" s="113"/>
      <c r="C1397" s="113"/>
      <c r="D1397" s="113"/>
      <c r="E1397" s="113"/>
      <c r="F1397" s="113"/>
      <c r="G1397" s="113"/>
      <c r="H1397" s="113"/>
      <c r="I1397" s="113"/>
      <c r="J1397" s="113"/>
      <c r="K1397" s="113"/>
      <c r="L1397" s="113"/>
      <c r="M1397" s="113"/>
      <c r="N1397" s="113"/>
      <c r="O1397" s="113"/>
      <c r="P1397" s="113"/>
      <c r="Q1397" s="113"/>
      <c r="R1397" s="113"/>
      <c r="S1397" s="113"/>
      <c r="T1397" s="113"/>
      <c r="U1397" s="113"/>
      <c r="V1397" s="113"/>
      <c r="W1397" s="113"/>
      <c r="X1397" s="113"/>
    </row>
    <row r="1398" spans="1:24" ht="15.75">
      <c r="A1398" s="116"/>
      <c r="B1398" s="113"/>
      <c r="C1398" s="113"/>
      <c r="D1398" s="113"/>
      <c r="E1398" s="113"/>
      <c r="F1398" s="113"/>
      <c r="G1398" s="113"/>
      <c r="H1398" s="113"/>
      <c r="I1398" s="113"/>
      <c r="J1398" s="113"/>
      <c r="K1398" s="113"/>
      <c r="L1398" s="113"/>
      <c r="M1398" s="113"/>
      <c r="N1398" s="113"/>
      <c r="O1398" s="113"/>
      <c r="P1398" s="113"/>
      <c r="Q1398" s="113"/>
      <c r="R1398" s="113"/>
      <c r="S1398" s="113"/>
      <c r="T1398" s="113"/>
      <c r="U1398" s="113"/>
      <c r="V1398" s="113"/>
      <c r="W1398" s="113"/>
      <c r="X1398" s="113"/>
    </row>
    <row r="1399" spans="1:24" ht="15.75">
      <c r="A1399" s="116"/>
      <c r="B1399" s="113"/>
      <c r="C1399" s="113"/>
      <c r="D1399" s="113"/>
      <c r="E1399" s="113"/>
      <c r="F1399" s="113"/>
      <c r="G1399" s="113"/>
      <c r="H1399" s="113"/>
      <c r="I1399" s="113"/>
      <c r="J1399" s="113"/>
      <c r="K1399" s="113"/>
      <c r="L1399" s="113"/>
      <c r="M1399" s="113"/>
      <c r="N1399" s="113"/>
      <c r="O1399" s="113"/>
      <c r="P1399" s="113"/>
      <c r="Q1399" s="113"/>
      <c r="R1399" s="113"/>
      <c r="S1399" s="113"/>
      <c r="T1399" s="113"/>
      <c r="U1399" s="113"/>
      <c r="V1399" s="113"/>
      <c r="W1399" s="113"/>
      <c r="X1399" s="113"/>
    </row>
    <row r="1400" spans="1:24" ht="15.75">
      <c r="A1400" s="116"/>
      <c r="B1400" s="113"/>
      <c r="C1400" s="113"/>
      <c r="D1400" s="113"/>
      <c r="E1400" s="113"/>
      <c r="F1400" s="113"/>
      <c r="G1400" s="113"/>
      <c r="H1400" s="113"/>
      <c r="I1400" s="113"/>
      <c r="J1400" s="113"/>
      <c r="K1400" s="113"/>
      <c r="L1400" s="113"/>
      <c r="M1400" s="113"/>
      <c r="N1400" s="113"/>
      <c r="O1400" s="113"/>
      <c r="P1400" s="113"/>
      <c r="Q1400" s="113"/>
      <c r="R1400" s="113"/>
      <c r="S1400" s="113"/>
      <c r="T1400" s="113"/>
      <c r="U1400" s="113"/>
      <c r="V1400" s="113"/>
      <c r="W1400" s="113"/>
      <c r="X1400" s="113"/>
    </row>
    <row r="1401" spans="1:24" ht="15.75">
      <c r="A1401" s="116"/>
      <c r="B1401" s="113"/>
      <c r="C1401" s="113"/>
      <c r="D1401" s="113"/>
      <c r="E1401" s="113"/>
      <c r="F1401" s="113"/>
      <c r="G1401" s="113"/>
      <c r="H1401" s="113"/>
      <c r="I1401" s="113"/>
      <c r="J1401" s="113"/>
      <c r="K1401" s="113"/>
      <c r="L1401" s="113"/>
      <c r="M1401" s="113"/>
      <c r="N1401" s="113"/>
      <c r="O1401" s="113"/>
      <c r="P1401" s="113"/>
      <c r="Q1401" s="113"/>
      <c r="R1401" s="113"/>
      <c r="S1401" s="113"/>
      <c r="T1401" s="113"/>
      <c r="U1401" s="113"/>
      <c r="V1401" s="113"/>
      <c r="W1401" s="113"/>
      <c r="X1401" s="113"/>
    </row>
    <row r="1402" spans="1:24" ht="15.75">
      <c r="A1402" s="116"/>
      <c r="B1402" s="113"/>
      <c r="C1402" s="113"/>
      <c r="D1402" s="113"/>
      <c r="E1402" s="113"/>
      <c r="F1402" s="113"/>
      <c r="G1402" s="113"/>
      <c r="H1402" s="113"/>
      <c r="I1402" s="113"/>
      <c r="J1402" s="113"/>
      <c r="K1402" s="113"/>
      <c r="L1402" s="113"/>
      <c r="M1402" s="113"/>
      <c r="N1402" s="113"/>
      <c r="O1402" s="113"/>
      <c r="P1402" s="113"/>
      <c r="Q1402" s="113"/>
      <c r="R1402" s="113"/>
      <c r="S1402" s="113"/>
      <c r="T1402" s="113"/>
      <c r="U1402" s="113"/>
      <c r="V1402" s="113"/>
      <c r="W1402" s="113"/>
      <c r="X1402" s="113"/>
    </row>
    <row r="1403" spans="1:24" ht="15.75">
      <c r="A1403" s="116"/>
      <c r="B1403" s="113"/>
      <c r="C1403" s="113"/>
      <c r="D1403" s="113"/>
      <c r="E1403" s="113"/>
      <c r="F1403" s="113"/>
      <c r="G1403" s="113"/>
      <c r="H1403" s="113"/>
      <c r="I1403" s="113"/>
      <c r="J1403" s="113"/>
      <c r="K1403" s="113"/>
      <c r="L1403" s="113"/>
      <c r="M1403" s="113"/>
      <c r="N1403" s="113"/>
      <c r="O1403" s="113"/>
      <c r="P1403" s="113"/>
      <c r="Q1403" s="113"/>
      <c r="R1403" s="113"/>
      <c r="S1403" s="113"/>
      <c r="T1403" s="113"/>
      <c r="U1403" s="113"/>
      <c r="V1403" s="113"/>
      <c r="W1403" s="113"/>
      <c r="X1403" s="113"/>
    </row>
    <row r="1404" spans="1:24" ht="15.75">
      <c r="A1404" s="116"/>
      <c r="B1404" s="113"/>
      <c r="C1404" s="113"/>
      <c r="D1404" s="113"/>
      <c r="E1404" s="113"/>
      <c r="F1404" s="113"/>
      <c r="G1404" s="113"/>
      <c r="H1404" s="113"/>
      <c r="I1404" s="113"/>
      <c r="J1404" s="113"/>
      <c r="K1404" s="113"/>
      <c r="L1404" s="113"/>
      <c r="M1404" s="113"/>
      <c r="N1404" s="113"/>
      <c r="O1404" s="113"/>
      <c r="P1404" s="113"/>
      <c r="Q1404" s="113"/>
      <c r="R1404" s="113"/>
      <c r="S1404" s="113"/>
      <c r="T1404" s="113"/>
      <c r="U1404" s="113"/>
      <c r="V1404" s="113"/>
      <c r="W1404" s="113"/>
      <c r="X1404" s="113"/>
    </row>
    <row r="1405" spans="1:24" ht="15.75">
      <c r="A1405" s="116"/>
      <c r="B1405" s="113"/>
      <c r="C1405" s="113"/>
      <c r="D1405" s="113"/>
      <c r="E1405" s="113"/>
      <c r="F1405" s="113"/>
      <c r="G1405" s="113"/>
      <c r="H1405" s="113"/>
      <c r="I1405" s="113"/>
      <c r="J1405" s="113"/>
      <c r="K1405" s="113"/>
      <c r="L1405" s="113"/>
      <c r="M1405" s="113"/>
      <c r="N1405" s="113"/>
      <c r="O1405" s="113"/>
      <c r="P1405" s="113"/>
      <c r="Q1405" s="113"/>
      <c r="R1405" s="113"/>
      <c r="S1405" s="113"/>
      <c r="T1405" s="113"/>
      <c r="U1405" s="113"/>
      <c r="V1405" s="113"/>
      <c r="W1405" s="113"/>
      <c r="X1405" s="113"/>
    </row>
    <row r="1406" spans="1:24" ht="15.75">
      <c r="A1406" s="116"/>
      <c r="B1406" s="113"/>
      <c r="C1406" s="113"/>
      <c r="D1406" s="113"/>
      <c r="E1406" s="113"/>
      <c r="F1406" s="113"/>
      <c r="G1406" s="113"/>
      <c r="H1406" s="113"/>
      <c r="I1406" s="113"/>
      <c r="J1406" s="113"/>
      <c r="K1406" s="113"/>
      <c r="L1406" s="113"/>
      <c r="M1406" s="113"/>
      <c r="N1406" s="113"/>
      <c r="O1406" s="113"/>
      <c r="P1406" s="113"/>
      <c r="Q1406" s="113"/>
      <c r="R1406" s="113"/>
      <c r="S1406" s="113"/>
      <c r="T1406" s="113"/>
      <c r="U1406" s="113"/>
      <c r="V1406" s="113"/>
      <c r="W1406" s="113"/>
      <c r="X1406" s="113"/>
    </row>
    <row r="1407" spans="1:24" ht="15.75">
      <c r="A1407" s="116"/>
      <c r="B1407" s="113"/>
      <c r="C1407" s="113"/>
      <c r="D1407" s="113"/>
      <c r="E1407" s="113"/>
      <c r="F1407" s="113"/>
      <c r="G1407" s="113"/>
      <c r="H1407" s="113"/>
      <c r="I1407" s="113"/>
      <c r="J1407" s="113"/>
      <c r="K1407" s="113"/>
      <c r="L1407" s="113"/>
      <c r="M1407" s="113"/>
      <c r="N1407" s="113"/>
      <c r="O1407" s="113"/>
      <c r="P1407" s="113"/>
      <c r="Q1407" s="113"/>
      <c r="R1407" s="113"/>
      <c r="S1407" s="113"/>
      <c r="T1407" s="113"/>
      <c r="U1407" s="113"/>
      <c r="V1407" s="113"/>
      <c r="W1407" s="113"/>
      <c r="X1407" s="113"/>
    </row>
    <row r="1408" spans="1:24" ht="15.75">
      <c r="A1408" s="116"/>
      <c r="B1408" s="113"/>
      <c r="C1408" s="113"/>
      <c r="D1408" s="113"/>
      <c r="E1408" s="113"/>
      <c r="F1408" s="113"/>
      <c r="G1408" s="113"/>
      <c r="H1408" s="113"/>
      <c r="I1408" s="113"/>
      <c r="J1408" s="113"/>
      <c r="K1408" s="113"/>
      <c r="L1408" s="113"/>
      <c r="M1408" s="113"/>
      <c r="N1408" s="113"/>
      <c r="O1408" s="113"/>
      <c r="P1408" s="113"/>
      <c r="Q1408" s="113"/>
      <c r="R1408" s="113"/>
      <c r="S1408" s="113"/>
      <c r="T1408" s="113"/>
      <c r="U1408" s="113"/>
      <c r="V1408" s="113"/>
      <c r="W1408" s="113"/>
      <c r="X1408" s="113"/>
    </row>
    <row r="1409" spans="1:24" ht="15.75">
      <c r="A1409" s="116"/>
      <c r="B1409" s="113"/>
      <c r="C1409" s="113"/>
      <c r="D1409" s="113"/>
      <c r="E1409" s="113"/>
      <c r="F1409" s="113"/>
      <c r="G1409" s="113"/>
      <c r="H1409" s="113"/>
      <c r="I1409" s="113"/>
      <c r="J1409" s="113"/>
      <c r="K1409" s="113"/>
      <c r="L1409" s="113"/>
      <c r="M1409" s="113"/>
      <c r="N1409" s="113"/>
      <c r="O1409" s="113"/>
      <c r="P1409" s="113"/>
      <c r="Q1409" s="113"/>
      <c r="R1409" s="113"/>
      <c r="S1409" s="113"/>
      <c r="T1409" s="113"/>
      <c r="U1409" s="113"/>
      <c r="V1409" s="113"/>
      <c r="W1409" s="113"/>
      <c r="X1409" s="113"/>
    </row>
    <row r="1410" spans="1:24" ht="15.75">
      <c r="A1410" s="116"/>
      <c r="B1410" s="113"/>
      <c r="C1410" s="113"/>
      <c r="D1410" s="113"/>
      <c r="E1410" s="113"/>
      <c r="F1410" s="113"/>
      <c r="G1410" s="113"/>
      <c r="H1410" s="113"/>
      <c r="I1410" s="113"/>
      <c r="J1410" s="113"/>
      <c r="K1410" s="113"/>
      <c r="L1410" s="113"/>
      <c r="M1410" s="113"/>
      <c r="N1410" s="113"/>
      <c r="O1410" s="113"/>
      <c r="P1410" s="113"/>
      <c r="Q1410" s="113"/>
      <c r="R1410" s="113"/>
      <c r="S1410" s="113"/>
      <c r="T1410" s="113"/>
      <c r="U1410" s="113"/>
      <c r="V1410" s="113"/>
      <c r="W1410" s="113"/>
      <c r="X1410" s="113"/>
    </row>
    <row r="1411" spans="1:24" ht="15.75">
      <c r="A1411" s="116"/>
      <c r="B1411" s="113"/>
      <c r="C1411" s="113"/>
      <c r="D1411" s="113"/>
      <c r="E1411" s="113"/>
      <c r="F1411" s="113"/>
      <c r="G1411" s="113"/>
      <c r="H1411" s="113"/>
      <c r="I1411" s="113"/>
      <c r="J1411" s="113"/>
      <c r="K1411" s="113"/>
      <c r="L1411" s="113"/>
      <c r="M1411" s="113"/>
      <c r="N1411" s="113"/>
      <c r="O1411" s="113"/>
      <c r="P1411" s="113"/>
      <c r="Q1411" s="113"/>
      <c r="R1411" s="113"/>
      <c r="S1411" s="113"/>
      <c r="T1411" s="113"/>
      <c r="U1411" s="113"/>
      <c r="V1411" s="113"/>
      <c r="W1411" s="113"/>
      <c r="X1411" s="113"/>
    </row>
    <row r="1412" spans="1:24" ht="15.75">
      <c r="A1412" s="116"/>
      <c r="B1412" s="113"/>
      <c r="C1412" s="113"/>
      <c r="D1412" s="113"/>
      <c r="E1412" s="113"/>
      <c r="F1412" s="113"/>
      <c r="G1412" s="113"/>
      <c r="H1412" s="113"/>
      <c r="I1412" s="113"/>
      <c r="J1412" s="113"/>
      <c r="K1412" s="113"/>
      <c r="L1412" s="113"/>
      <c r="M1412" s="113"/>
      <c r="N1412" s="113"/>
      <c r="O1412" s="113"/>
      <c r="P1412" s="113"/>
      <c r="Q1412" s="113"/>
      <c r="R1412" s="113"/>
      <c r="S1412" s="113"/>
      <c r="T1412" s="113"/>
      <c r="U1412" s="113"/>
      <c r="V1412" s="113"/>
      <c r="W1412" s="113"/>
      <c r="X1412" s="113"/>
    </row>
    <row r="1413" spans="1:24" ht="15.75">
      <c r="A1413" s="116"/>
      <c r="B1413" s="113"/>
      <c r="C1413" s="113"/>
      <c r="D1413" s="113"/>
      <c r="E1413" s="113"/>
      <c r="F1413" s="113"/>
      <c r="G1413" s="113"/>
      <c r="H1413" s="113"/>
      <c r="I1413" s="113"/>
      <c r="J1413" s="113"/>
      <c r="K1413" s="113"/>
      <c r="L1413" s="113"/>
      <c r="M1413" s="113"/>
      <c r="N1413" s="113"/>
      <c r="O1413" s="113"/>
      <c r="P1413" s="113"/>
      <c r="Q1413" s="113"/>
      <c r="R1413" s="113"/>
      <c r="S1413" s="113"/>
      <c r="T1413" s="113"/>
      <c r="U1413" s="113"/>
      <c r="V1413" s="113"/>
      <c r="W1413" s="113"/>
      <c r="X1413" s="113"/>
    </row>
    <row r="1414" spans="1:24" ht="15.75">
      <c r="A1414" s="116"/>
      <c r="B1414" s="113"/>
      <c r="C1414" s="113"/>
      <c r="D1414" s="113"/>
      <c r="E1414" s="113"/>
      <c r="F1414" s="113"/>
      <c r="G1414" s="113"/>
      <c r="H1414" s="113"/>
      <c r="I1414" s="113"/>
      <c r="J1414" s="113"/>
      <c r="K1414" s="113"/>
      <c r="L1414" s="113"/>
      <c r="M1414" s="113"/>
      <c r="N1414" s="113"/>
      <c r="O1414" s="113"/>
      <c r="P1414" s="113"/>
      <c r="Q1414" s="113"/>
      <c r="R1414" s="113"/>
      <c r="S1414" s="113"/>
      <c r="T1414" s="113"/>
      <c r="U1414" s="113"/>
      <c r="V1414" s="113"/>
      <c r="W1414" s="113"/>
      <c r="X1414" s="113"/>
    </row>
    <row r="1415" spans="1:24" ht="15.75">
      <c r="A1415" s="116"/>
      <c r="B1415" s="113"/>
      <c r="C1415" s="113"/>
      <c r="D1415" s="113"/>
      <c r="E1415" s="113"/>
      <c r="F1415" s="113"/>
      <c r="G1415" s="113"/>
      <c r="H1415" s="113"/>
      <c r="I1415" s="113"/>
      <c r="J1415" s="113"/>
      <c r="K1415" s="113"/>
      <c r="L1415" s="113"/>
      <c r="M1415" s="113"/>
      <c r="N1415" s="113"/>
      <c r="O1415" s="113"/>
      <c r="P1415" s="113"/>
      <c r="Q1415" s="113"/>
      <c r="R1415" s="113"/>
      <c r="S1415" s="113"/>
      <c r="T1415" s="113"/>
      <c r="U1415" s="113"/>
      <c r="V1415" s="113"/>
      <c r="W1415" s="113"/>
      <c r="X1415" s="113"/>
    </row>
    <row r="1416" spans="1:24" ht="15.75">
      <c r="A1416" s="116"/>
      <c r="B1416" s="113"/>
      <c r="C1416" s="113"/>
      <c r="D1416" s="113"/>
      <c r="E1416" s="113"/>
      <c r="F1416" s="113"/>
      <c r="G1416" s="113"/>
      <c r="H1416" s="113"/>
      <c r="I1416" s="113"/>
      <c r="J1416" s="113"/>
      <c r="K1416" s="113"/>
      <c r="L1416" s="113"/>
      <c r="M1416" s="113"/>
      <c r="N1416" s="113"/>
      <c r="O1416" s="113"/>
      <c r="P1416" s="113"/>
      <c r="Q1416" s="113"/>
      <c r="R1416" s="113"/>
      <c r="S1416" s="113"/>
      <c r="T1416" s="113"/>
      <c r="U1416" s="113"/>
      <c r="V1416" s="113"/>
      <c r="W1416" s="113"/>
      <c r="X1416" s="113"/>
    </row>
    <row r="1417" spans="1:24" ht="15.75">
      <c r="A1417" s="116"/>
      <c r="B1417" s="113"/>
      <c r="C1417" s="113"/>
      <c r="D1417" s="113"/>
      <c r="E1417" s="113"/>
      <c r="F1417" s="113"/>
      <c r="G1417" s="113"/>
      <c r="H1417" s="113"/>
      <c r="I1417" s="113"/>
      <c r="J1417" s="113"/>
      <c r="K1417" s="113"/>
      <c r="L1417" s="113"/>
      <c r="M1417" s="113"/>
      <c r="N1417" s="113"/>
      <c r="O1417" s="113"/>
      <c r="P1417" s="113"/>
      <c r="Q1417" s="113"/>
      <c r="R1417" s="113"/>
      <c r="S1417" s="113"/>
      <c r="T1417" s="113"/>
      <c r="U1417" s="113"/>
      <c r="V1417" s="113"/>
      <c r="W1417" s="113"/>
      <c r="X1417" s="113"/>
    </row>
    <row r="1418" spans="1:24" ht="15.75">
      <c r="A1418" s="116"/>
      <c r="B1418" s="113"/>
      <c r="C1418" s="113"/>
      <c r="D1418" s="113"/>
      <c r="E1418" s="113"/>
      <c r="F1418" s="113"/>
      <c r="G1418" s="113"/>
      <c r="H1418" s="113"/>
      <c r="I1418" s="113"/>
      <c r="J1418" s="113"/>
      <c r="K1418" s="113"/>
      <c r="L1418" s="113"/>
      <c r="M1418" s="113"/>
      <c r="N1418" s="113"/>
      <c r="O1418" s="113"/>
      <c r="P1418" s="113"/>
      <c r="Q1418" s="113"/>
      <c r="R1418" s="113"/>
      <c r="S1418" s="113"/>
      <c r="T1418" s="113"/>
      <c r="U1418" s="113"/>
      <c r="V1418" s="113"/>
      <c r="W1418" s="113"/>
      <c r="X1418" s="113"/>
    </row>
    <row r="1419" spans="1:24" ht="15.75">
      <c r="A1419" s="116"/>
      <c r="B1419" s="113"/>
      <c r="C1419" s="113"/>
      <c r="D1419" s="113"/>
      <c r="E1419" s="113"/>
      <c r="F1419" s="113"/>
      <c r="G1419" s="113"/>
      <c r="H1419" s="113"/>
      <c r="I1419" s="113"/>
      <c r="J1419" s="113"/>
      <c r="K1419" s="113"/>
      <c r="L1419" s="113"/>
      <c r="M1419" s="113"/>
      <c r="N1419" s="113"/>
      <c r="O1419" s="113"/>
      <c r="P1419" s="113"/>
      <c r="Q1419" s="113"/>
      <c r="R1419" s="113"/>
      <c r="S1419" s="113"/>
      <c r="T1419" s="113"/>
      <c r="U1419" s="113"/>
      <c r="V1419" s="113"/>
      <c r="W1419" s="113"/>
      <c r="X1419" s="113"/>
    </row>
    <row r="1420" spans="1:24" ht="15.75">
      <c r="A1420" s="116"/>
      <c r="B1420" s="113"/>
      <c r="C1420" s="113"/>
      <c r="D1420" s="113"/>
      <c r="E1420" s="113"/>
      <c r="F1420" s="113"/>
      <c r="G1420" s="113"/>
      <c r="H1420" s="113"/>
      <c r="I1420" s="113"/>
      <c r="J1420" s="113"/>
      <c r="K1420" s="113"/>
      <c r="L1420" s="113"/>
      <c r="M1420" s="113"/>
      <c r="N1420" s="113"/>
      <c r="O1420" s="113"/>
      <c r="P1420" s="113"/>
      <c r="Q1420" s="113"/>
      <c r="R1420" s="113"/>
      <c r="S1420" s="113"/>
      <c r="T1420" s="113"/>
      <c r="U1420" s="113"/>
      <c r="V1420" s="113"/>
      <c r="W1420" s="113"/>
      <c r="X1420" s="113"/>
    </row>
    <row r="1421" spans="1:24" ht="15.75">
      <c r="A1421" s="116"/>
      <c r="B1421" s="113"/>
      <c r="C1421" s="113"/>
      <c r="D1421" s="113"/>
      <c r="E1421" s="113"/>
      <c r="F1421" s="113"/>
      <c r="G1421" s="113"/>
      <c r="H1421" s="113"/>
      <c r="I1421" s="113"/>
      <c r="J1421" s="113"/>
      <c r="K1421" s="113"/>
      <c r="L1421" s="113"/>
      <c r="M1421" s="113"/>
      <c r="N1421" s="113"/>
      <c r="O1421" s="113"/>
      <c r="P1421" s="113"/>
      <c r="Q1421" s="113"/>
      <c r="R1421" s="113"/>
      <c r="S1421" s="113"/>
      <c r="T1421" s="113"/>
      <c r="U1421" s="113"/>
      <c r="V1421" s="113"/>
      <c r="W1421" s="113"/>
      <c r="X1421" s="113"/>
    </row>
    <row r="1422" spans="1:24" ht="15.75">
      <c r="A1422" s="116"/>
      <c r="B1422" s="113"/>
      <c r="C1422" s="113"/>
      <c r="D1422" s="113"/>
      <c r="E1422" s="113"/>
      <c r="F1422" s="113"/>
      <c r="G1422" s="113"/>
      <c r="H1422" s="113"/>
      <c r="I1422" s="113"/>
      <c r="J1422" s="113"/>
      <c r="K1422" s="113"/>
      <c r="L1422" s="113"/>
      <c r="M1422" s="113"/>
      <c r="N1422" s="113"/>
      <c r="O1422" s="113"/>
      <c r="P1422" s="113"/>
      <c r="Q1422" s="113"/>
      <c r="R1422" s="113"/>
      <c r="S1422" s="113"/>
      <c r="T1422" s="113"/>
      <c r="U1422" s="113"/>
      <c r="V1422" s="113"/>
      <c r="W1422" s="113"/>
      <c r="X1422" s="113"/>
    </row>
    <row r="1423" spans="1:24" ht="15.75">
      <c r="A1423" s="116"/>
      <c r="B1423" s="113"/>
      <c r="C1423" s="113"/>
      <c r="D1423" s="113"/>
      <c r="E1423" s="113"/>
      <c r="F1423" s="113"/>
      <c r="G1423" s="113"/>
      <c r="H1423" s="113"/>
      <c r="I1423" s="113"/>
      <c r="J1423" s="113"/>
      <c r="K1423" s="113"/>
      <c r="L1423" s="113"/>
      <c r="M1423" s="113"/>
      <c r="N1423" s="113"/>
      <c r="O1423" s="113"/>
      <c r="P1423" s="113"/>
      <c r="Q1423" s="113"/>
      <c r="R1423" s="113"/>
      <c r="S1423" s="113"/>
      <c r="T1423" s="113"/>
      <c r="U1423" s="113"/>
      <c r="V1423" s="113"/>
      <c r="W1423" s="113"/>
      <c r="X1423" s="113"/>
    </row>
    <row r="1424" spans="1:24" ht="15.75">
      <c r="A1424" s="116"/>
      <c r="B1424" s="113"/>
      <c r="C1424" s="113"/>
      <c r="D1424" s="113"/>
      <c r="E1424" s="113"/>
      <c r="F1424" s="113"/>
      <c r="G1424" s="113"/>
      <c r="H1424" s="113"/>
      <c r="I1424" s="113"/>
      <c r="J1424" s="113"/>
      <c r="K1424" s="113"/>
      <c r="L1424" s="113"/>
      <c r="M1424" s="113"/>
      <c r="N1424" s="113"/>
      <c r="O1424" s="113"/>
      <c r="P1424" s="113"/>
      <c r="Q1424" s="113"/>
      <c r="R1424" s="113"/>
      <c r="S1424" s="113"/>
      <c r="T1424" s="113"/>
      <c r="U1424" s="113"/>
      <c r="V1424" s="113"/>
      <c r="W1424" s="113"/>
      <c r="X1424" s="113"/>
    </row>
    <row r="1425" spans="1:24" ht="15.75">
      <c r="A1425" s="116"/>
      <c r="B1425" s="113"/>
      <c r="C1425" s="113"/>
      <c r="D1425" s="113"/>
      <c r="E1425" s="113"/>
      <c r="F1425" s="113"/>
      <c r="G1425" s="113"/>
      <c r="H1425" s="113"/>
      <c r="I1425" s="113"/>
      <c r="J1425" s="113"/>
      <c r="K1425" s="113"/>
      <c r="L1425" s="113"/>
      <c r="M1425" s="113"/>
      <c r="N1425" s="113"/>
      <c r="O1425" s="113"/>
      <c r="P1425" s="113"/>
      <c r="Q1425" s="113"/>
      <c r="R1425" s="113"/>
      <c r="S1425" s="113"/>
      <c r="T1425" s="113"/>
      <c r="U1425" s="113"/>
      <c r="V1425" s="113"/>
      <c r="W1425" s="113"/>
      <c r="X1425" s="113"/>
    </row>
    <row r="1426" spans="1:24" ht="15.75">
      <c r="A1426" s="116"/>
      <c r="B1426" s="113"/>
      <c r="C1426" s="113"/>
      <c r="D1426" s="113"/>
      <c r="E1426" s="113"/>
      <c r="F1426" s="113"/>
      <c r="G1426" s="113"/>
      <c r="H1426" s="113"/>
      <c r="I1426" s="113"/>
      <c r="J1426" s="113"/>
      <c r="K1426" s="113"/>
      <c r="L1426" s="113"/>
      <c r="M1426" s="113"/>
      <c r="N1426" s="113"/>
      <c r="O1426" s="113"/>
      <c r="P1426" s="113"/>
      <c r="Q1426" s="113"/>
      <c r="R1426" s="113"/>
      <c r="S1426" s="113"/>
      <c r="T1426" s="113"/>
      <c r="U1426" s="113"/>
      <c r="V1426" s="113"/>
      <c r="W1426" s="113"/>
      <c r="X1426" s="113"/>
    </row>
    <row r="1427" spans="1:24" ht="15.75">
      <c r="A1427" s="116"/>
      <c r="B1427" s="113"/>
      <c r="C1427" s="113"/>
      <c r="D1427" s="113"/>
      <c r="E1427" s="113"/>
      <c r="F1427" s="113"/>
      <c r="G1427" s="113"/>
      <c r="H1427" s="113"/>
      <c r="I1427" s="113"/>
      <c r="J1427" s="113"/>
      <c r="K1427" s="113"/>
      <c r="L1427" s="113"/>
      <c r="M1427" s="113"/>
      <c r="N1427" s="113"/>
      <c r="O1427" s="113"/>
      <c r="P1427" s="113"/>
      <c r="Q1427" s="113"/>
      <c r="R1427" s="113"/>
      <c r="S1427" s="113"/>
      <c r="T1427" s="113"/>
      <c r="U1427" s="113"/>
      <c r="V1427" s="113"/>
      <c r="W1427" s="113"/>
      <c r="X1427" s="113"/>
    </row>
    <row r="1428" spans="1:24" ht="15.75">
      <c r="A1428" s="116"/>
      <c r="B1428" s="113"/>
      <c r="C1428" s="113"/>
      <c r="D1428" s="113"/>
      <c r="E1428" s="113"/>
      <c r="F1428" s="113"/>
      <c r="G1428" s="113"/>
      <c r="H1428" s="113"/>
      <c r="I1428" s="113"/>
      <c r="J1428" s="113"/>
      <c r="K1428" s="113"/>
      <c r="L1428" s="113"/>
      <c r="M1428" s="113"/>
      <c r="N1428" s="113"/>
      <c r="O1428" s="113"/>
      <c r="P1428" s="113"/>
      <c r="Q1428" s="113"/>
      <c r="R1428" s="113"/>
      <c r="S1428" s="113"/>
      <c r="T1428" s="113"/>
      <c r="U1428" s="113"/>
      <c r="V1428" s="113"/>
      <c r="W1428" s="113"/>
      <c r="X1428" s="113"/>
    </row>
    <row r="1429" spans="1:24" ht="15.75">
      <c r="A1429" s="116"/>
      <c r="B1429" s="113"/>
      <c r="C1429" s="113"/>
      <c r="D1429" s="113"/>
      <c r="E1429" s="113"/>
      <c r="F1429" s="113"/>
      <c r="G1429" s="113"/>
      <c r="H1429" s="113"/>
      <c r="I1429" s="113"/>
      <c r="J1429" s="113"/>
      <c r="K1429" s="113"/>
      <c r="L1429" s="113"/>
      <c r="M1429" s="113"/>
      <c r="N1429" s="113"/>
      <c r="O1429" s="113"/>
      <c r="P1429" s="113"/>
      <c r="Q1429" s="113"/>
      <c r="R1429" s="113"/>
      <c r="S1429" s="113"/>
      <c r="T1429" s="113"/>
      <c r="U1429" s="113"/>
      <c r="V1429" s="113"/>
      <c r="W1429" s="113"/>
      <c r="X1429" s="113"/>
    </row>
    <row r="1430" spans="1:24" ht="15.75">
      <c r="A1430" s="116"/>
      <c r="B1430" s="113"/>
      <c r="C1430" s="113"/>
      <c r="D1430" s="113"/>
      <c r="E1430" s="113"/>
      <c r="F1430" s="113"/>
      <c r="G1430" s="113"/>
      <c r="H1430" s="113"/>
      <c r="I1430" s="113"/>
      <c r="J1430" s="113"/>
      <c r="K1430" s="113"/>
      <c r="L1430" s="113"/>
      <c r="M1430" s="113"/>
      <c r="N1430" s="113"/>
      <c r="O1430" s="113"/>
      <c r="P1430" s="113"/>
      <c r="Q1430" s="113"/>
      <c r="R1430" s="113"/>
      <c r="S1430" s="113"/>
      <c r="T1430" s="113"/>
      <c r="U1430" s="113"/>
      <c r="V1430" s="113"/>
      <c r="W1430" s="113"/>
      <c r="X1430" s="113"/>
    </row>
    <row r="1431" spans="1:24" ht="15.75">
      <c r="A1431" s="116"/>
      <c r="B1431" s="113"/>
      <c r="C1431" s="113"/>
      <c r="D1431" s="113"/>
      <c r="E1431" s="113"/>
      <c r="F1431" s="113"/>
      <c r="G1431" s="113"/>
      <c r="H1431" s="113"/>
      <c r="I1431" s="113"/>
      <c r="J1431" s="113"/>
      <c r="K1431" s="113"/>
      <c r="L1431" s="113"/>
      <c r="M1431" s="113"/>
      <c r="N1431" s="113"/>
      <c r="O1431" s="113"/>
      <c r="P1431" s="113"/>
      <c r="Q1431" s="113"/>
      <c r="R1431" s="113"/>
      <c r="S1431" s="113"/>
      <c r="T1431" s="113"/>
      <c r="U1431" s="113"/>
      <c r="V1431" s="113"/>
      <c r="W1431" s="113"/>
      <c r="X1431" s="113"/>
    </row>
    <row r="1432" spans="1:24" ht="15.75">
      <c r="A1432" s="116"/>
      <c r="B1432" s="113"/>
      <c r="C1432" s="113"/>
      <c r="D1432" s="113"/>
      <c r="E1432" s="113"/>
      <c r="F1432" s="113"/>
      <c r="G1432" s="113"/>
      <c r="H1432" s="113"/>
      <c r="I1432" s="113"/>
      <c r="J1432" s="113"/>
      <c r="K1432" s="113"/>
      <c r="L1432" s="113"/>
      <c r="M1432" s="113"/>
      <c r="N1432" s="113"/>
      <c r="O1432" s="113"/>
      <c r="P1432" s="113"/>
      <c r="Q1432" s="113"/>
      <c r="R1432" s="113"/>
      <c r="S1432" s="113"/>
      <c r="T1432" s="113"/>
      <c r="U1432" s="113"/>
      <c r="V1432" s="113"/>
      <c r="W1432" s="113"/>
      <c r="X1432" s="113"/>
    </row>
    <row r="1433" spans="1:24" ht="15.75">
      <c r="A1433" s="116"/>
      <c r="B1433" s="113"/>
      <c r="C1433" s="113"/>
      <c r="D1433" s="113"/>
      <c r="E1433" s="113"/>
      <c r="F1433" s="113"/>
      <c r="G1433" s="113"/>
      <c r="H1433" s="113"/>
      <c r="I1433" s="113"/>
      <c r="J1433" s="113"/>
      <c r="K1433" s="113"/>
      <c r="L1433" s="113"/>
      <c r="M1433" s="113"/>
      <c r="N1433" s="113"/>
      <c r="O1433" s="113"/>
      <c r="P1433" s="113"/>
      <c r="Q1433" s="113"/>
      <c r="R1433" s="113"/>
      <c r="S1433" s="113"/>
      <c r="T1433" s="113"/>
      <c r="U1433" s="113"/>
      <c r="V1433" s="113"/>
      <c r="W1433" s="113"/>
      <c r="X1433" s="113"/>
    </row>
    <row r="1434" spans="1:24" ht="15.75">
      <c r="A1434" s="116"/>
      <c r="B1434" s="113"/>
      <c r="C1434" s="113"/>
      <c r="D1434" s="113"/>
      <c r="E1434" s="113"/>
      <c r="F1434" s="113"/>
      <c r="G1434" s="113"/>
      <c r="H1434" s="113"/>
      <c r="I1434" s="113"/>
      <c r="J1434" s="113"/>
      <c r="K1434" s="113"/>
      <c r="L1434" s="113"/>
      <c r="M1434" s="113"/>
      <c r="N1434" s="113"/>
      <c r="O1434" s="113"/>
      <c r="P1434" s="113"/>
      <c r="Q1434" s="113"/>
      <c r="R1434" s="113"/>
      <c r="S1434" s="113"/>
      <c r="T1434" s="113"/>
      <c r="U1434" s="113"/>
      <c r="V1434" s="113"/>
      <c r="W1434" s="113"/>
      <c r="X1434" s="113"/>
    </row>
    <row r="1435" spans="1:24" ht="15.75">
      <c r="A1435" s="116"/>
      <c r="B1435" s="113"/>
      <c r="C1435" s="113"/>
      <c r="D1435" s="113"/>
      <c r="E1435" s="113"/>
      <c r="F1435" s="113"/>
      <c r="G1435" s="113"/>
      <c r="H1435" s="113"/>
      <c r="I1435" s="113"/>
      <c r="J1435" s="113"/>
      <c r="K1435" s="113"/>
      <c r="L1435" s="113"/>
      <c r="M1435" s="113"/>
      <c r="N1435" s="113"/>
      <c r="O1435" s="113"/>
      <c r="P1435" s="113"/>
      <c r="Q1435" s="113"/>
      <c r="R1435" s="113"/>
      <c r="S1435" s="113"/>
      <c r="T1435" s="113"/>
      <c r="U1435" s="113"/>
      <c r="V1435" s="113"/>
      <c r="W1435" s="113"/>
      <c r="X1435" s="113"/>
    </row>
    <row r="1436" spans="1:24" ht="15.75">
      <c r="A1436" s="116"/>
      <c r="B1436" s="113"/>
      <c r="C1436" s="113"/>
      <c r="D1436" s="113"/>
      <c r="E1436" s="113"/>
      <c r="F1436" s="113"/>
      <c r="G1436" s="113"/>
      <c r="H1436" s="113"/>
      <c r="I1436" s="113"/>
      <c r="J1436" s="113"/>
      <c r="K1436" s="113"/>
      <c r="L1436" s="113"/>
      <c r="M1436" s="113"/>
      <c r="N1436" s="113"/>
      <c r="O1436" s="113"/>
      <c r="P1436" s="113"/>
      <c r="Q1436" s="113"/>
      <c r="R1436" s="113"/>
      <c r="S1436" s="113"/>
      <c r="T1436" s="113"/>
      <c r="U1436" s="113"/>
      <c r="V1436" s="113"/>
      <c r="W1436" s="113"/>
      <c r="X1436" s="113"/>
    </row>
    <row r="1437" spans="1:24" ht="15.75">
      <c r="A1437" s="116"/>
      <c r="B1437" s="113"/>
      <c r="C1437" s="113"/>
      <c r="D1437" s="113"/>
      <c r="E1437" s="113"/>
      <c r="F1437" s="113"/>
      <c r="G1437" s="113"/>
      <c r="H1437" s="113"/>
      <c r="I1437" s="113"/>
      <c r="J1437" s="113"/>
      <c r="K1437" s="113"/>
      <c r="L1437" s="113"/>
      <c r="M1437" s="113"/>
      <c r="N1437" s="113"/>
      <c r="O1437" s="113"/>
      <c r="P1437" s="113"/>
      <c r="Q1437" s="113"/>
      <c r="R1437" s="113"/>
      <c r="S1437" s="113"/>
      <c r="T1437" s="113"/>
      <c r="U1437" s="113"/>
      <c r="V1437" s="113"/>
      <c r="W1437" s="113"/>
      <c r="X1437" s="113"/>
    </row>
    <row r="1438" spans="1:24" ht="15.75">
      <c r="A1438" s="116"/>
      <c r="B1438" s="113"/>
      <c r="C1438" s="113"/>
      <c r="D1438" s="113"/>
      <c r="E1438" s="113"/>
      <c r="F1438" s="113"/>
      <c r="G1438" s="113"/>
      <c r="H1438" s="113"/>
      <c r="I1438" s="113"/>
      <c r="J1438" s="113"/>
      <c r="K1438" s="113"/>
      <c r="L1438" s="113"/>
      <c r="M1438" s="113"/>
      <c r="N1438" s="113"/>
      <c r="O1438" s="113"/>
      <c r="P1438" s="113"/>
      <c r="Q1438" s="113"/>
      <c r="R1438" s="113"/>
      <c r="S1438" s="113"/>
      <c r="T1438" s="113"/>
      <c r="U1438" s="113"/>
      <c r="V1438" s="113"/>
      <c r="W1438" s="113"/>
      <c r="X1438" s="113"/>
    </row>
    <row r="1439" spans="1:24" ht="15.75">
      <c r="A1439" s="116"/>
      <c r="B1439" s="113"/>
      <c r="C1439" s="113"/>
      <c r="D1439" s="113"/>
      <c r="E1439" s="113"/>
      <c r="F1439" s="113"/>
      <c r="G1439" s="113"/>
      <c r="H1439" s="113"/>
      <c r="I1439" s="113"/>
      <c r="J1439" s="113"/>
      <c r="K1439" s="113"/>
      <c r="L1439" s="113"/>
      <c r="M1439" s="113"/>
      <c r="N1439" s="113"/>
      <c r="O1439" s="113"/>
      <c r="P1439" s="113"/>
      <c r="Q1439" s="113"/>
      <c r="R1439" s="113"/>
      <c r="S1439" s="113"/>
      <c r="T1439" s="113"/>
      <c r="U1439" s="113"/>
      <c r="V1439" s="113"/>
      <c r="W1439" s="113"/>
      <c r="X1439" s="113"/>
    </row>
    <row r="1440" spans="1:24" ht="15.75">
      <c r="A1440" s="116"/>
      <c r="B1440" s="113"/>
      <c r="C1440" s="113"/>
      <c r="D1440" s="113"/>
      <c r="E1440" s="113"/>
      <c r="F1440" s="113"/>
      <c r="G1440" s="113"/>
      <c r="H1440" s="113"/>
      <c r="I1440" s="113"/>
      <c r="J1440" s="113"/>
      <c r="K1440" s="113"/>
      <c r="L1440" s="113"/>
      <c r="M1440" s="113"/>
      <c r="N1440" s="113"/>
      <c r="O1440" s="113"/>
      <c r="P1440" s="113"/>
      <c r="Q1440" s="113"/>
      <c r="R1440" s="113"/>
      <c r="S1440" s="113"/>
      <c r="T1440" s="113"/>
      <c r="U1440" s="113"/>
      <c r="V1440" s="113"/>
      <c r="W1440" s="113"/>
      <c r="X1440" s="113"/>
    </row>
    <row r="1441" spans="1:24" ht="15.75">
      <c r="A1441" s="116"/>
      <c r="B1441" s="113"/>
      <c r="C1441" s="113"/>
      <c r="D1441" s="113"/>
      <c r="E1441" s="113"/>
      <c r="F1441" s="113"/>
      <c r="G1441" s="113"/>
      <c r="H1441" s="113"/>
      <c r="I1441" s="113"/>
      <c r="J1441" s="113"/>
      <c r="K1441" s="113"/>
      <c r="L1441" s="113"/>
      <c r="M1441" s="113"/>
      <c r="N1441" s="113"/>
      <c r="O1441" s="113"/>
      <c r="P1441" s="113"/>
      <c r="Q1441" s="113"/>
      <c r="R1441" s="113"/>
      <c r="S1441" s="113"/>
      <c r="T1441" s="113"/>
      <c r="U1441" s="113"/>
      <c r="V1441" s="113"/>
      <c r="W1441" s="113"/>
      <c r="X1441" s="113"/>
    </row>
    <row r="1442" spans="1:24" ht="15.75">
      <c r="A1442" s="116"/>
      <c r="B1442" s="113"/>
      <c r="C1442" s="113"/>
      <c r="D1442" s="113"/>
      <c r="E1442" s="113"/>
      <c r="F1442" s="113"/>
      <c r="G1442" s="113"/>
      <c r="H1442" s="113"/>
      <c r="I1442" s="113"/>
      <c r="J1442" s="113"/>
      <c r="K1442" s="113"/>
      <c r="L1442" s="113"/>
      <c r="M1442" s="113"/>
      <c r="N1442" s="113"/>
      <c r="O1442" s="113"/>
      <c r="P1442" s="113"/>
      <c r="Q1442" s="113"/>
      <c r="R1442" s="113"/>
      <c r="S1442" s="113"/>
      <c r="T1442" s="113"/>
      <c r="U1442" s="113"/>
      <c r="V1442" s="113"/>
      <c r="W1442" s="113"/>
      <c r="X1442" s="113"/>
    </row>
    <row r="1443" spans="1:24" ht="15.75">
      <c r="A1443" s="116"/>
      <c r="B1443" s="113"/>
      <c r="C1443" s="113"/>
      <c r="D1443" s="113"/>
      <c r="E1443" s="113"/>
      <c r="F1443" s="113"/>
      <c r="G1443" s="113"/>
      <c r="H1443" s="113"/>
      <c r="I1443" s="113"/>
      <c r="J1443" s="113"/>
      <c r="K1443" s="113"/>
      <c r="L1443" s="113"/>
      <c r="M1443" s="113"/>
      <c r="N1443" s="113"/>
      <c r="O1443" s="113"/>
      <c r="P1443" s="113"/>
      <c r="Q1443" s="113"/>
      <c r="R1443" s="113"/>
      <c r="S1443" s="113"/>
      <c r="T1443" s="113"/>
      <c r="U1443" s="113"/>
      <c r="V1443" s="113"/>
      <c r="W1443" s="113"/>
      <c r="X1443" s="113"/>
    </row>
    <row r="1444" spans="1:24" ht="15.75">
      <c r="A1444" s="116"/>
      <c r="B1444" s="113"/>
      <c r="C1444" s="113"/>
      <c r="D1444" s="113"/>
      <c r="E1444" s="113"/>
      <c r="F1444" s="113"/>
      <c r="G1444" s="113"/>
      <c r="H1444" s="113"/>
      <c r="I1444" s="113"/>
      <c r="J1444" s="113"/>
      <c r="K1444" s="113"/>
      <c r="L1444" s="113"/>
      <c r="M1444" s="113"/>
      <c r="N1444" s="113"/>
      <c r="O1444" s="113"/>
      <c r="P1444" s="113"/>
      <c r="Q1444" s="113"/>
      <c r="R1444" s="113"/>
      <c r="S1444" s="113"/>
      <c r="T1444" s="113"/>
      <c r="U1444" s="113"/>
      <c r="V1444" s="113"/>
      <c r="W1444" s="113"/>
      <c r="X1444" s="113"/>
    </row>
    <row r="1445" spans="1:24" ht="15.75">
      <c r="A1445" s="116"/>
      <c r="B1445" s="113"/>
      <c r="C1445" s="113"/>
      <c r="D1445" s="113"/>
      <c r="E1445" s="113"/>
      <c r="F1445" s="113"/>
      <c r="G1445" s="113"/>
      <c r="H1445" s="113"/>
      <c r="I1445" s="113"/>
      <c r="J1445" s="113"/>
      <c r="K1445" s="113"/>
      <c r="L1445" s="113"/>
      <c r="M1445" s="113"/>
      <c r="N1445" s="113"/>
      <c r="O1445" s="113"/>
      <c r="P1445" s="113"/>
      <c r="Q1445" s="113"/>
      <c r="R1445" s="113"/>
      <c r="S1445" s="113"/>
      <c r="T1445" s="113"/>
      <c r="U1445" s="113"/>
      <c r="V1445" s="113"/>
      <c r="W1445" s="113"/>
      <c r="X1445" s="113"/>
    </row>
    <row r="1446" spans="1:24" ht="15.75">
      <c r="A1446" s="116"/>
      <c r="B1446" s="113"/>
      <c r="C1446" s="113"/>
      <c r="D1446" s="113"/>
      <c r="E1446" s="113"/>
      <c r="F1446" s="113"/>
      <c r="G1446" s="113"/>
      <c r="H1446" s="113"/>
      <c r="I1446" s="113"/>
      <c r="J1446" s="113"/>
      <c r="K1446" s="113"/>
      <c r="L1446" s="113"/>
      <c r="M1446" s="113"/>
      <c r="N1446" s="113"/>
      <c r="O1446" s="113"/>
      <c r="P1446" s="113"/>
      <c r="Q1446" s="113"/>
      <c r="R1446" s="113"/>
      <c r="S1446" s="113"/>
      <c r="T1446" s="113"/>
      <c r="U1446" s="113"/>
      <c r="V1446" s="113"/>
      <c r="W1446" s="113"/>
      <c r="X1446" s="113"/>
    </row>
    <row r="1447" spans="1:24" ht="15.75">
      <c r="A1447" s="116"/>
      <c r="B1447" s="113"/>
      <c r="C1447" s="113"/>
      <c r="D1447" s="113"/>
      <c r="E1447" s="113"/>
      <c r="F1447" s="113"/>
      <c r="G1447" s="113"/>
      <c r="H1447" s="113"/>
      <c r="I1447" s="113"/>
      <c r="J1447" s="113"/>
      <c r="K1447" s="113"/>
      <c r="L1447" s="113"/>
      <c r="M1447" s="113"/>
      <c r="N1447" s="113"/>
      <c r="O1447" s="113"/>
      <c r="P1447" s="113"/>
      <c r="Q1447" s="113"/>
      <c r="R1447" s="113"/>
      <c r="S1447" s="113"/>
      <c r="T1447" s="113"/>
      <c r="U1447" s="113"/>
      <c r="V1447" s="113"/>
      <c r="W1447" s="113"/>
      <c r="X1447" s="113"/>
    </row>
    <row r="1448" spans="1:24" ht="15.75">
      <c r="A1448" s="116"/>
      <c r="B1448" s="113"/>
      <c r="C1448" s="113"/>
      <c r="D1448" s="113"/>
      <c r="E1448" s="113"/>
      <c r="F1448" s="113"/>
      <c r="G1448" s="113"/>
      <c r="H1448" s="113"/>
      <c r="I1448" s="113"/>
      <c r="J1448" s="113"/>
      <c r="K1448" s="113"/>
      <c r="L1448" s="113"/>
      <c r="M1448" s="113"/>
      <c r="N1448" s="113"/>
      <c r="O1448" s="113"/>
      <c r="P1448" s="113"/>
      <c r="Q1448" s="113"/>
      <c r="R1448" s="113"/>
      <c r="S1448" s="113"/>
      <c r="T1448" s="113"/>
      <c r="U1448" s="113"/>
      <c r="V1448" s="113"/>
      <c r="W1448" s="113"/>
      <c r="X1448" s="113"/>
    </row>
    <row r="1449" spans="1:24" ht="15.75">
      <c r="A1449" s="116"/>
      <c r="B1449" s="113"/>
      <c r="C1449" s="113"/>
      <c r="D1449" s="113"/>
      <c r="E1449" s="113"/>
      <c r="F1449" s="113"/>
      <c r="G1449" s="113"/>
      <c r="H1449" s="113"/>
      <c r="I1449" s="113"/>
      <c r="J1449" s="113"/>
      <c r="K1449" s="113"/>
      <c r="L1449" s="113"/>
      <c r="M1449" s="113"/>
      <c r="N1449" s="113"/>
      <c r="O1449" s="113"/>
      <c r="P1449" s="113"/>
      <c r="Q1449" s="113"/>
      <c r="R1449" s="113"/>
      <c r="S1449" s="113"/>
      <c r="T1449" s="113"/>
      <c r="U1449" s="113"/>
      <c r="V1449" s="113"/>
      <c r="W1449" s="113"/>
      <c r="X1449" s="113"/>
    </row>
    <row r="1450" spans="1:24" ht="15.75">
      <c r="A1450" s="116"/>
      <c r="B1450" s="113"/>
      <c r="C1450" s="113"/>
      <c r="D1450" s="113"/>
      <c r="E1450" s="113"/>
      <c r="F1450" s="113"/>
      <c r="G1450" s="113"/>
      <c r="H1450" s="113"/>
      <c r="I1450" s="113"/>
      <c r="J1450" s="113"/>
      <c r="K1450" s="113"/>
      <c r="L1450" s="113"/>
      <c r="M1450" s="113"/>
      <c r="N1450" s="113"/>
      <c r="O1450" s="113"/>
      <c r="P1450" s="113"/>
      <c r="Q1450" s="113"/>
      <c r="R1450" s="113"/>
      <c r="S1450" s="113"/>
      <c r="T1450" s="113"/>
      <c r="U1450" s="113"/>
      <c r="V1450" s="113"/>
      <c r="W1450" s="113"/>
      <c r="X1450" s="113"/>
    </row>
  </sheetData>
  <mergeCells count="39">
    <mergeCell ref="K135:L135"/>
    <mergeCell ref="R137:S137"/>
    <mergeCell ref="R139:S139"/>
    <mergeCell ref="R118:S118"/>
    <mergeCell ref="K123:L123"/>
    <mergeCell ref="M123:N123"/>
    <mergeCell ref="N71:O71"/>
    <mergeCell ref="I61:J61"/>
    <mergeCell ref="R116:S116"/>
    <mergeCell ref="I109:J109"/>
    <mergeCell ref="I107:J107"/>
    <mergeCell ref="I100:J100"/>
    <mergeCell ref="I102:J102"/>
    <mergeCell ref="I43:J43"/>
    <mergeCell ref="I144:J144"/>
    <mergeCell ref="I146:J146"/>
    <mergeCell ref="I148:J148"/>
    <mergeCell ref="I59:J59"/>
    <mergeCell ref="I53:J53"/>
    <mergeCell ref="I51:J51"/>
    <mergeCell ref="I45:J45"/>
    <mergeCell ref="I71:J71"/>
    <mergeCell ref="I69:J69"/>
    <mergeCell ref="P184:R184"/>
    <mergeCell ref="I163:J163"/>
    <mergeCell ref="I170:J170"/>
    <mergeCell ref="I150:J150"/>
    <mergeCell ref="I159:J159"/>
    <mergeCell ref="I161:J161"/>
    <mergeCell ref="G159:H159"/>
    <mergeCell ref="G193:H193"/>
    <mergeCell ref="P194:R194"/>
    <mergeCell ref="P196:R196"/>
    <mergeCell ref="P195:R195"/>
    <mergeCell ref="P193:R193"/>
    <mergeCell ref="P181:R181"/>
    <mergeCell ref="P183:R183"/>
    <mergeCell ref="I173:J173"/>
    <mergeCell ref="P182:R182"/>
  </mergeCells>
  <printOptions horizontalCentered="1"/>
  <pageMargins left="0.12" right="0.12" top="0.24" bottom="0.18" header="0.1968503937007874" footer="0.12"/>
  <pageSetup horizontalDpi="600" verticalDpi="600" orientation="portrait" paperSize="9" scale="75" r:id="rId12"/>
  <headerFooter alignWithMargins="0">
    <oddFooter>&amp;LCreated by Derek John 
&amp;D&amp;CModule 5 Revision
 Surface Area and Volume
Les Quennevais School&amp;RPage &amp;P</oddFooter>
  </headerFooter>
  <rowBreaks count="3" manualBreakCount="3">
    <brk id="61" max="23" man="1"/>
    <brk id="121" max="23" man="1"/>
    <brk id="184" max="23" man="1"/>
  </rowBreaks>
  <colBreaks count="1" manualBreakCount="1">
    <brk id="24" max="65535" man="1"/>
  </colBreaks>
  <drawing r:id="rId11"/>
  <legacyDrawing r:id="rId10"/>
  <oleObjects>
    <oleObject progId="Word.Picture.8" shapeId="458982" r:id="rId2"/>
    <oleObject progId="Equation.3" shapeId="623677" r:id="rId3"/>
    <oleObject progId="Equation.3" shapeId="624949" r:id="rId4"/>
    <oleObject progId="Equation.3" shapeId="627009" r:id="rId5"/>
    <oleObject progId="Equation.3" shapeId="630663" r:id="rId6"/>
    <oleObject progId="Equation.3" shapeId="634628" r:id="rId7"/>
    <oleObject progId="Equation.3" shapeId="658078" r:id="rId8"/>
    <oleObject progId="Equation.3" shapeId="670133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M3028"/>
  <sheetViews>
    <sheetView zoomScaleSheetLayoutView="100" workbookViewId="0" topLeftCell="A1">
      <selection activeCell="I61" sqref="I61"/>
    </sheetView>
  </sheetViews>
  <sheetFormatPr defaultColWidth="9.140625" defaultRowHeight="12.75"/>
  <cols>
    <col min="5" max="5" width="10.00390625" style="0" bestFit="1" customWidth="1"/>
    <col min="7" max="7" width="11.28125" style="0" bestFit="1" customWidth="1"/>
    <col min="8" max="12" width="3.28125" style="0" customWidth="1"/>
  </cols>
  <sheetData>
    <row r="1" spans="1:39" ht="25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9"/>
      <c r="O1" s="40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39" ht="15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9"/>
      <c r="O2" s="41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</row>
    <row r="3" spans="1:39" ht="12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9"/>
      <c r="O3" s="41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</row>
    <row r="4" spans="1:39" ht="12.75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1"/>
      <c r="N4" s="29"/>
      <c r="O4" s="41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</row>
    <row r="5" spans="1:39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1"/>
      <c r="N5" s="29"/>
      <c r="O5" s="41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</row>
    <row r="6" spans="1:39" ht="12.7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1"/>
      <c r="N6" s="29"/>
      <c r="O6" s="41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</row>
    <row r="7" spans="1:39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/>
      <c r="N7" s="29"/>
      <c r="O7" s="41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</row>
    <row r="8" spans="1:39" ht="18.75">
      <c r="A8" s="8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1"/>
      <c r="N8" s="37"/>
      <c r="O8" s="41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</row>
    <row r="9" spans="1:39" ht="12.75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1"/>
      <c r="N9" s="37"/>
      <c r="O9" s="41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</row>
    <row r="10" spans="1:39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1"/>
      <c r="N10" s="37"/>
      <c r="O10" s="41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</row>
    <row r="11" spans="1:39" ht="12.75">
      <c r="A11" s="7"/>
      <c r="B11" s="6"/>
      <c r="C11" s="29"/>
      <c r="D11" s="6"/>
      <c r="E11" s="29"/>
      <c r="F11" s="6"/>
      <c r="G11" s="6"/>
      <c r="H11" s="6"/>
      <c r="I11" s="6"/>
      <c r="J11" s="6"/>
      <c r="K11" s="6"/>
      <c r="L11" s="12"/>
      <c r="M11" s="11"/>
      <c r="N11" s="37"/>
      <c r="O11" s="41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</row>
    <row r="12" spans="1:39" ht="18.75">
      <c r="A12" s="7"/>
      <c r="B12" s="6"/>
      <c r="C12" s="6"/>
      <c r="D12" s="9"/>
      <c r="E12" s="29"/>
      <c r="F12" s="6"/>
      <c r="G12" s="6"/>
      <c r="H12" s="71"/>
      <c r="I12" s="64"/>
      <c r="J12" s="21"/>
      <c r="K12" s="64"/>
      <c r="L12" s="10"/>
      <c r="M12" s="11"/>
      <c r="N12" s="35"/>
      <c r="O12" s="41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</row>
    <row r="13" spans="1:39" ht="15.75">
      <c r="A13" s="7"/>
      <c r="B13" s="6"/>
      <c r="C13" s="29"/>
      <c r="D13" s="6"/>
      <c r="E13" s="29"/>
      <c r="F13" s="6"/>
      <c r="G13" s="6"/>
      <c r="H13" s="17"/>
      <c r="I13" s="22"/>
      <c r="J13" s="21"/>
      <c r="K13" s="22"/>
      <c r="L13" s="12"/>
      <c r="M13" s="11"/>
      <c r="N13" s="37"/>
      <c r="O13" s="41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</row>
    <row r="14" spans="1:39" ht="15.75">
      <c r="A14" s="7"/>
      <c r="B14" s="6"/>
      <c r="C14" s="9"/>
      <c r="D14" s="6"/>
      <c r="E14" s="6"/>
      <c r="F14" s="6"/>
      <c r="G14" s="6"/>
      <c r="H14" s="6"/>
      <c r="I14" s="6"/>
      <c r="J14" s="6"/>
      <c r="K14" s="6"/>
      <c r="L14" s="12"/>
      <c r="M14" s="11"/>
      <c r="N14" s="37"/>
      <c r="O14" s="41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</row>
    <row r="15" spans="1:39" ht="15.75">
      <c r="A15" s="5"/>
      <c r="B15" s="9"/>
      <c r="C15" s="9"/>
      <c r="D15" s="9"/>
      <c r="E15" s="9"/>
      <c r="F15" s="9"/>
      <c r="G15" s="9"/>
      <c r="H15" s="9"/>
      <c r="I15" s="64"/>
      <c r="J15" s="21"/>
      <c r="K15" s="64"/>
      <c r="L15" s="10"/>
      <c r="M15" s="15"/>
      <c r="N15" s="35"/>
      <c r="O15" s="42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</row>
    <row r="16" spans="1:39" ht="15.75">
      <c r="A16" s="5"/>
      <c r="B16" s="9"/>
      <c r="C16" s="9"/>
      <c r="D16" s="9"/>
      <c r="E16" s="9"/>
      <c r="F16" s="9"/>
      <c r="G16" s="9"/>
      <c r="H16" s="9"/>
      <c r="I16" s="22"/>
      <c r="J16" s="21"/>
      <c r="K16" s="22"/>
      <c r="L16" s="27"/>
      <c r="M16" s="15"/>
      <c r="N16" s="38"/>
      <c r="O16" s="42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</row>
    <row r="17" spans="1:39" ht="15.75">
      <c r="A17" s="5"/>
      <c r="B17" s="9"/>
      <c r="C17" s="9"/>
      <c r="D17" s="9"/>
      <c r="E17" s="9"/>
      <c r="F17" s="9"/>
      <c r="G17" s="9"/>
      <c r="H17" s="9"/>
      <c r="I17" s="9"/>
      <c r="J17" s="9"/>
      <c r="K17" s="9"/>
      <c r="L17" s="27"/>
      <c r="M17" s="15"/>
      <c r="N17" s="38"/>
      <c r="O17" s="42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</row>
    <row r="18" spans="1:39" ht="18.75">
      <c r="A18" s="5"/>
      <c r="B18" s="9"/>
      <c r="C18" s="9"/>
      <c r="D18" s="9"/>
      <c r="E18" s="9"/>
      <c r="F18" s="9"/>
      <c r="G18" s="9"/>
      <c r="H18" s="29"/>
      <c r="I18" s="29"/>
      <c r="J18" s="71"/>
      <c r="K18" s="64"/>
      <c r="L18" s="10"/>
      <c r="M18" s="15"/>
      <c r="N18" s="35"/>
      <c r="O18" s="42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</row>
    <row r="19" spans="1:39" ht="15.75">
      <c r="A19" s="5"/>
      <c r="B19" s="9"/>
      <c r="C19" s="9"/>
      <c r="D19" s="9"/>
      <c r="E19" s="9"/>
      <c r="F19" s="9"/>
      <c r="G19" s="9"/>
      <c r="H19" s="29"/>
      <c r="I19" s="29"/>
      <c r="J19" s="17"/>
      <c r="K19" s="22"/>
      <c r="L19" s="27"/>
      <c r="M19" s="15"/>
      <c r="N19" s="38"/>
      <c r="O19" s="42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</row>
    <row r="20" spans="1:39" ht="15.75">
      <c r="A20" s="5"/>
      <c r="B20" s="9"/>
      <c r="C20" s="9"/>
      <c r="D20" s="9"/>
      <c r="E20" s="9"/>
      <c r="F20" s="9"/>
      <c r="G20" s="9"/>
      <c r="H20" s="29"/>
      <c r="I20" s="29"/>
      <c r="J20" s="17"/>
      <c r="K20" s="21"/>
      <c r="L20" s="27"/>
      <c r="M20" s="15"/>
      <c r="N20" s="38"/>
      <c r="O20" s="42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</row>
    <row r="21" spans="1:39" ht="15.75">
      <c r="A21" s="5"/>
      <c r="B21" s="9"/>
      <c r="C21" s="9"/>
      <c r="D21" s="9"/>
      <c r="E21" s="9"/>
      <c r="F21" s="9"/>
      <c r="G21" s="9"/>
      <c r="H21" s="43"/>
      <c r="I21" s="29"/>
      <c r="J21" s="17"/>
      <c r="K21" s="21"/>
      <c r="L21" s="27"/>
      <c r="M21" s="15"/>
      <c r="N21" s="38"/>
      <c r="O21" s="42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</row>
    <row r="22" spans="1:39" ht="15.75">
      <c r="A22" s="5"/>
      <c r="B22" s="9"/>
      <c r="C22" s="9"/>
      <c r="D22" s="9"/>
      <c r="E22" s="9"/>
      <c r="F22" s="9"/>
      <c r="G22" s="9"/>
      <c r="H22" s="43"/>
      <c r="I22" s="29"/>
      <c r="J22" s="17"/>
      <c r="K22" s="21"/>
      <c r="L22" s="27"/>
      <c r="M22" s="15"/>
      <c r="N22" s="38"/>
      <c r="O22" s="42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</row>
    <row r="23" spans="1:39" ht="18.75">
      <c r="A23" s="8">
        <v>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27"/>
      <c r="M23" s="15"/>
      <c r="N23" s="38"/>
      <c r="O23" s="42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</row>
    <row r="24" spans="1:39" ht="15.75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27"/>
      <c r="M24" s="15"/>
      <c r="N24" s="38"/>
      <c r="O24" s="42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</row>
    <row r="25" spans="1:39" ht="15.75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27"/>
      <c r="M25" s="15"/>
      <c r="N25" s="38"/>
      <c r="O25" s="42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</row>
    <row r="26" spans="1:39" ht="15.75">
      <c r="A26" s="5"/>
      <c r="B26" s="9"/>
      <c r="C26" s="9"/>
      <c r="D26" s="9"/>
      <c r="E26" s="9"/>
      <c r="F26" s="9"/>
      <c r="G26" s="9"/>
      <c r="H26" s="9"/>
      <c r="I26" s="64"/>
      <c r="J26" s="44"/>
      <c r="K26" s="64"/>
      <c r="L26" s="10"/>
      <c r="M26" s="15"/>
      <c r="N26" s="35"/>
      <c r="O26" s="42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</row>
    <row r="27" spans="1:39" ht="15.75">
      <c r="A27" s="5"/>
      <c r="B27" s="9"/>
      <c r="C27" s="9"/>
      <c r="D27" s="9"/>
      <c r="E27" s="9"/>
      <c r="F27" s="9"/>
      <c r="G27" s="9"/>
      <c r="H27" s="9"/>
      <c r="I27" s="22"/>
      <c r="J27" s="21"/>
      <c r="K27" s="22"/>
      <c r="L27" s="27"/>
      <c r="M27" s="15"/>
      <c r="N27" s="38"/>
      <c r="O27" s="42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</row>
    <row r="28" spans="1:39" ht="15.75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27"/>
      <c r="M28" s="15"/>
      <c r="N28" s="38"/>
      <c r="O28" s="52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</row>
    <row r="29" spans="1:39" ht="18.75">
      <c r="A29" s="5"/>
      <c r="B29" s="9"/>
      <c r="C29" s="9"/>
      <c r="D29" s="9"/>
      <c r="E29" s="9"/>
      <c r="F29" s="9"/>
      <c r="G29" s="9"/>
      <c r="H29" s="9"/>
      <c r="I29" s="64"/>
      <c r="J29" s="21"/>
      <c r="K29" s="71"/>
      <c r="L29" s="10"/>
      <c r="M29" s="15"/>
      <c r="N29" s="35"/>
      <c r="O29" s="52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</row>
    <row r="30" spans="1:39" ht="15.75">
      <c r="A30" s="5"/>
      <c r="B30" s="9"/>
      <c r="C30" s="9"/>
      <c r="D30" s="9"/>
      <c r="E30" s="9"/>
      <c r="F30" s="9"/>
      <c r="G30" s="9"/>
      <c r="H30" s="9"/>
      <c r="I30" s="22"/>
      <c r="J30" s="21"/>
      <c r="K30" s="21"/>
      <c r="L30" s="27"/>
      <c r="M30" s="15"/>
      <c r="N30" s="38"/>
      <c r="O30" s="52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</row>
    <row r="31" spans="1:39" ht="15.75">
      <c r="A31" s="5"/>
      <c r="B31" s="9"/>
      <c r="C31" s="9"/>
      <c r="D31" s="9"/>
      <c r="E31" s="9"/>
      <c r="F31" s="9"/>
      <c r="G31" s="9"/>
      <c r="H31" s="9"/>
      <c r="I31" s="21"/>
      <c r="J31" s="21"/>
      <c r="K31" s="21"/>
      <c r="L31" s="27"/>
      <c r="M31" s="15"/>
      <c r="N31" s="38"/>
      <c r="O31" s="52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</row>
    <row r="32" spans="1:39" ht="15.75">
      <c r="A32" s="5"/>
      <c r="B32" s="9"/>
      <c r="C32" s="9"/>
      <c r="D32" s="9"/>
      <c r="E32" s="9"/>
      <c r="F32" s="9"/>
      <c r="G32" s="9"/>
      <c r="H32" s="43"/>
      <c r="I32" s="9"/>
      <c r="J32" s="9"/>
      <c r="K32" s="9"/>
      <c r="L32" s="27"/>
      <c r="M32" s="15"/>
      <c r="N32" s="38"/>
      <c r="O32" s="52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</row>
    <row r="33" spans="1:39" ht="15.75">
      <c r="A33" s="5"/>
      <c r="B33" s="9"/>
      <c r="C33" s="9"/>
      <c r="D33" s="9"/>
      <c r="E33" s="9"/>
      <c r="F33" s="9"/>
      <c r="G33" s="9"/>
      <c r="H33" s="43"/>
      <c r="I33" s="9"/>
      <c r="J33" s="9"/>
      <c r="K33" s="9"/>
      <c r="L33" s="27"/>
      <c r="M33" s="15"/>
      <c r="N33" s="38"/>
      <c r="O33" s="52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ht="18.75">
      <c r="A34" s="8">
        <v>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27"/>
      <c r="M34" s="15"/>
      <c r="N34" s="38"/>
      <c r="O34" s="52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</row>
    <row r="35" spans="1:39" ht="15.75">
      <c r="A35" s="7"/>
      <c r="B35" s="9"/>
      <c r="C35" s="9"/>
      <c r="D35" s="9"/>
      <c r="E35" s="9"/>
      <c r="F35" s="9"/>
      <c r="G35" s="9"/>
      <c r="H35" s="9"/>
      <c r="I35" s="9"/>
      <c r="J35" s="9"/>
      <c r="K35" s="9"/>
      <c r="L35" s="27"/>
      <c r="M35" s="15"/>
      <c r="N35" s="38"/>
      <c r="O35" s="52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</row>
    <row r="36" spans="1:39" ht="15.75">
      <c r="A36" s="7"/>
      <c r="B36" s="9"/>
      <c r="C36" s="9"/>
      <c r="D36" s="9"/>
      <c r="E36" s="9"/>
      <c r="F36" s="9"/>
      <c r="G36" s="28"/>
      <c r="H36" s="9"/>
      <c r="I36" s="23"/>
      <c r="J36" s="9"/>
      <c r="K36" s="9"/>
      <c r="L36" s="27"/>
      <c r="M36" s="15"/>
      <c r="N36" s="38"/>
      <c r="O36" s="52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</row>
    <row r="37" spans="1:39" ht="15.75">
      <c r="A37" s="5"/>
      <c r="B37" s="9"/>
      <c r="C37" s="9"/>
      <c r="D37" s="9"/>
      <c r="E37" s="9"/>
      <c r="F37" s="9"/>
      <c r="G37" s="26"/>
      <c r="H37" s="9"/>
      <c r="I37" s="27"/>
      <c r="J37" s="9"/>
      <c r="K37" s="9"/>
      <c r="L37" s="27"/>
      <c r="M37" s="15"/>
      <c r="N37" s="38"/>
      <c r="O37" s="52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</row>
    <row r="38" spans="1:39" ht="15.75">
      <c r="A38" s="5"/>
      <c r="B38" s="9"/>
      <c r="C38" s="9"/>
      <c r="D38" s="9"/>
      <c r="E38" s="9"/>
      <c r="F38" s="9"/>
      <c r="G38" s="28"/>
      <c r="H38" s="9"/>
      <c r="I38" s="23"/>
      <c r="J38" s="9"/>
      <c r="K38" s="9"/>
      <c r="L38" s="27"/>
      <c r="M38" s="15"/>
      <c r="N38" s="38"/>
      <c r="O38" s="52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</row>
    <row r="39" spans="1:39" ht="15.75">
      <c r="A39" s="5"/>
      <c r="B39" s="9"/>
      <c r="C39" s="9"/>
      <c r="D39" s="9"/>
      <c r="E39" s="9"/>
      <c r="F39" s="9"/>
      <c r="G39" s="26"/>
      <c r="H39" s="9"/>
      <c r="I39" s="27"/>
      <c r="J39" s="9"/>
      <c r="K39" s="9"/>
      <c r="L39" s="27"/>
      <c r="M39" s="15"/>
      <c r="N39" s="38"/>
      <c r="O39" s="52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</row>
    <row r="40" spans="1:39" ht="15.75">
      <c r="A40" s="5"/>
      <c r="B40" s="9"/>
      <c r="C40" s="9"/>
      <c r="D40" s="9"/>
      <c r="E40" s="9"/>
      <c r="F40" s="9"/>
      <c r="G40" s="28"/>
      <c r="H40" s="9"/>
      <c r="I40" s="23"/>
      <c r="J40" s="9"/>
      <c r="K40" s="9"/>
      <c r="L40" s="27"/>
      <c r="M40" s="15"/>
      <c r="N40" s="38"/>
      <c r="O40" s="52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</row>
    <row r="41" spans="1:39" ht="15.75">
      <c r="A41" s="5"/>
      <c r="B41" s="9"/>
      <c r="C41" s="9"/>
      <c r="D41" s="9"/>
      <c r="E41" s="9"/>
      <c r="F41" s="9"/>
      <c r="G41" s="26"/>
      <c r="H41" s="9"/>
      <c r="I41" s="27"/>
      <c r="J41" s="9"/>
      <c r="K41" s="9"/>
      <c r="L41" s="27"/>
      <c r="M41" s="15"/>
      <c r="N41" s="38"/>
      <c r="O41" s="52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</row>
    <row r="42" spans="1:39" ht="15.75">
      <c r="A42" s="5"/>
      <c r="B42" s="9"/>
      <c r="C42" s="9"/>
      <c r="D42" s="9"/>
      <c r="E42" s="9"/>
      <c r="F42" s="9"/>
      <c r="G42" s="28"/>
      <c r="H42" s="9"/>
      <c r="I42" s="23"/>
      <c r="J42" s="9"/>
      <c r="K42" s="9"/>
      <c r="L42" s="27"/>
      <c r="M42" s="15"/>
      <c r="N42" s="38"/>
      <c r="O42" s="52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</row>
    <row r="43" spans="1:39" ht="15.75">
      <c r="A43" s="5"/>
      <c r="B43" s="9"/>
      <c r="C43" s="9"/>
      <c r="D43" s="29"/>
      <c r="E43" s="9"/>
      <c r="F43" s="9"/>
      <c r="G43" s="29"/>
      <c r="H43" s="29"/>
      <c r="I43" s="29"/>
      <c r="J43" s="29"/>
      <c r="K43" s="9"/>
      <c r="L43" s="27"/>
      <c r="M43" s="15"/>
      <c r="N43" s="38"/>
      <c r="O43" s="52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</row>
    <row r="44" spans="1:39" ht="18.75">
      <c r="A44" s="5"/>
      <c r="B44" s="9"/>
      <c r="C44" s="9"/>
      <c r="D44" s="9"/>
      <c r="E44" s="9"/>
      <c r="F44" s="9"/>
      <c r="G44" s="44"/>
      <c r="H44" s="45"/>
      <c r="I44" s="21"/>
      <c r="J44" s="71"/>
      <c r="K44" s="64"/>
      <c r="L44" s="10"/>
      <c r="M44" s="15"/>
      <c r="N44" s="35"/>
      <c r="O44" s="52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</row>
    <row r="45" spans="1:39" ht="15.75">
      <c r="A45" s="5"/>
      <c r="B45" s="9"/>
      <c r="C45" s="9"/>
      <c r="D45" s="9"/>
      <c r="E45" s="9"/>
      <c r="F45" s="9"/>
      <c r="G45" s="9"/>
      <c r="H45" s="21"/>
      <c r="I45" s="9"/>
      <c r="J45" s="17"/>
      <c r="K45" s="22"/>
      <c r="L45" s="27"/>
      <c r="M45" s="15"/>
      <c r="N45" s="38"/>
      <c r="O45" s="52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</row>
    <row r="46" spans="1:39" ht="15.75">
      <c r="A46" s="46"/>
      <c r="B46" s="9"/>
      <c r="C46" s="29"/>
      <c r="D46" s="9"/>
      <c r="E46" s="9"/>
      <c r="F46" s="9"/>
      <c r="G46" s="9"/>
      <c r="H46" s="9"/>
      <c r="I46" s="9"/>
      <c r="J46" s="9"/>
      <c r="K46" s="9"/>
      <c r="L46" s="27"/>
      <c r="M46" s="15"/>
      <c r="N46" s="38"/>
      <c r="O46" s="52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</row>
    <row r="47" spans="1:39" ht="15.75">
      <c r="A47" s="5"/>
      <c r="B47" s="9"/>
      <c r="C47" s="9"/>
      <c r="D47" s="9"/>
      <c r="E47" s="9"/>
      <c r="F47" s="9"/>
      <c r="G47" s="9"/>
      <c r="H47" s="9"/>
      <c r="I47" s="29"/>
      <c r="J47" s="29"/>
      <c r="K47" s="29"/>
      <c r="L47" s="27"/>
      <c r="M47" s="15"/>
      <c r="N47" s="38"/>
      <c r="O47" s="52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</row>
    <row r="48" spans="1:39" ht="15.75">
      <c r="A48" s="5"/>
      <c r="B48" s="9"/>
      <c r="C48" s="9"/>
      <c r="D48" s="9"/>
      <c r="E48" s="9"/>
      <c r="F48" s="9"/>
      <c r="G48" s="9"/>
      <c r="H48" s="9"/>
      <c r="I48" s="64"/>
      <c r="J48" s="21"/>
      <c r="K48" s="64"/>
      <c r="L48" s="10"/>
      <c r="M48" s="15"/>
      <c r="N48" s="35"/>
      <c r="O48" s="52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</row>
    <row r="49" spans="1:39" ht="15.75">
      <c r="A49" s="5"/>
      <c r="B49" s="9"/>
      <c r="C49" s="9"/>
      <c r="D49" s="9"/>
      <c r="E49" s="9"/>
      <c r="F49" s="9"/>
      <c r="G49" s="9"/>
      <c r="H49" s="9"/>
      <c r="I49" s="22"/>
      <c r="J49" s="21"/>
      <c r="K49" s="22"/>
      <c r="L49" s="27"/>
      <c r="M49" s="15"/>
      <c r="N49" s="38"/>
      <c r="O49" s="52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</row>
    <row r="50" spans="1:39" ht="15.75">
      <c r="A50" s="5"/>
      <c r="B50" s="9"/>
      <c r="C50" s="9"/>
      <c r="D50" s="9"/>
      <c r="E50" s="9"/>
      <c r="F50" s="9"/>
      <c r="G50" s="9"/>
      <c r="H50" s="9"/>
      <c r="I50" s="9"/>
      <c r="J50" s="9"/>
      <c r="K50" s="9"/>
      <c r="L50" s="27"/>
      <c r="M50" s="15"/>
      <c r="N50" s="38"/>
      <c r="O50" s="52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</row>
    <row r="51" spans="1:39" ht="15.75">
      <c r="A51" s="5"/>
      <c r="B51" s="9"/>
      <c r="C51" s="9"/>
      <c r="D51" s="9"/>
      <c r="E51" s="9"/>
      <c r="F51" s="9"/>
      <c r="G51" s="9"/>
      <c r="H51" s="9"/>
      <c r="I51" s="64"/>
      <c r="J51" s="21"/>
      <c r="K51" s="64"/>
      <c r="L51" s="10"/>
      <c r="M51" s="15"/>
      <c r="N51" s="38"/>
      <c r="O51" s="52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</row>
    <row r="52" spans="1:39" ht="15.75">
      <c r="A52" s="5"/>
      <c r="B52" s="9"/>
      <c r="C52" s="9"/>
      <c r="D52" s="9"/>
      <c r="E52" s="9"/>
      <c r="F52" s="9"/>
      <c r="G52" s="9"/>
      <c r="H52" s="9"/>
      <c r="I52" s="22"/>
      <c r="J52" s="21"/>
      <c r="K52" s="22"/>
      <c r="L52" s="27"/>
      <c r="M52" s="15"/>
      <c r="N52" s="38"/>
      <c r="O52" s="52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</row>
    <row r="53" spans="1:39" ht="15.75">
      <c r="A53" s="5"/>
      <c r="B53" s="9"/>
      <c r="C53" s="9"/>
      <c r="D53" s="9"/>
      <c r="E53" s="9"/>
      <c r="F53" s="9"/>
      <c r="G53" s="9"/>
      <c r="H53" s="9"/>
      <c r="I53" s="9"/>
      <c r="J53" s="9"/>
      <c r="K53" s="9"/>
      <c r="L53" s="27"/>
      <c r="M53" s="15"/>
      <c r="N53" s="38"/>
      <c r="O53" s="52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</row>
    <row r="54" spans="1:39" ht="15.75">
      <c r="A54" s="5"/>
      <c r="B54" s="9"/>
      <c r="C54" s="9"/>
      <c r="D54" s="9"/>
      <c r="E54" s="9"/>
      <c r="F54" s="9"/>
      <c r="G54" s="21"/>
      <c r="H54" s="22"/>
      <c r="I54" s="23"/>
      <c r="J54" s="9"/>
      <c r="K54" s="64"/>
      <c r="L54" s="10"/>
      <c r="M54" s="15"/>
      <c r="N54" s="35"/>
      <c r="O54" s="52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</row>
    <row r="55" spans="1:39" ht="15.75">
      <c r="A55" s="5"/>
      <c r="B55" s="9"/>
      <c r="C55" s="9"/>
      <c r="D55" s="9"/>
      <c r="E55" s="9"/>
      <c r="F55" s="9"/>
      <c r="G55" s="21"/>
      <c r="H55" s="22"/>
      <c r="I55" s="23"/>
      <c r="J55" s="9"/>
      <c r="K55" s="22"/>
      <c r="L55" s="27"/>
      <c r="M55" s="15"/>
      <c r="N55" s="38"/>
      <c r="O55" s="52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</row>
    <row r="56" spans="1:39" ht="15.75">
      <c r="A56" s="5"/>
      <c r="B56" s="9"/>
      <c r="C56" s="9"/>
      <c r="D56" s="9"/>
      <c r="E56" s="9"/>
      <c r="F56" s="9"/>
      <c r="G56" s="21"/>
      <c r="H56" s="22"/>
      <c r="I56" s="47"/>
      <c r="J56" s="9"/>
      <c r="K56" s="9"/>
      <c r="L56" s="27"/>
      <c r="M56" s="15"/>
      <c r="N56" s="38"/>
      <c r="O56" s="52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</row>
    <row r="57" spans="1:39" ht="18.75">
      <c r="A57" s="8">
        <v>4</v>
      </c>
      <c r="B57" s="43"/>
      <c r="C57" s="9"/>
      <c r="D57" s="9"/>
      <c r="E57" s="9"/>
      <c r="F57" s="9"/>
      <c r="G57" s="21"/>
      <c r="H57" s="22"/>
      <c r="I57" s="23"/>
      <c r="J57" s="9"/>
      <c r="K57" s="9"/>
      <c r="L57" s="27"/>
      <c r="M57" s="15"/>
      <c r="N57" s="38"/>
      <c r="O57" s="52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</row>
    <row r="58" spans="1:39" ht="15.75">
      <c r="A58" s="5"/>
      <c r="B58" s="9"/>
      <c r="C58" s="9"/>
      <c r="D58" s="9"/>
      <c r="E58" s="9"/>
      <c r="F58" s="9"/>
      <c r="G58" s="48"/>
      <c r="H58" s="29"/>
      <c r="I58" s="9"/>
      <c r="J58" s="14"/>
      <c r="K58" s="9"/>
      <c r="L58" s="27"/>
      <c r="M58" s="15"/>
      <c r="N58" s="38"/>
      <c r="O58" s="52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</row>
    <row r="59" spans="1:39" ht="15.75">
      <c r="A59" s="46"/>
      <c r="B59" s="9"/>
      <c r="C59" s="9"/>
      <c r="D59" s="9"/>
      <c r="E59" s="9"/>
      <c r="F59" s="9"/>
      <c r="G59" s="9"/>
      <c r="H59" s="9"/>
      <c r="I59" s="9"/>
      <c r="J59" s="9"/>
      <c r="K59" s="9"/>
      <c r="L59" s="27"/>
      <c r="M59" s="15"/>
      <c r="N59" s="38"/>
      <c r="O59" s="52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</row>
    <row r="60" spans="1:39" ht="8.25" customHeight="1">
      <c r="A60" s="5"/>
      <c r="B60" s="9"/>
      <c r="C60" s="9"/>
      <c r="D60" s="9"/>
      <c r="E60" s="9"/>
      <c r="F60" s="9"/>
      <c r="G60" s="9"/>
      <c r="H60" s="9"/>
      <c r="I60" s="9"/>
      <c r="J60" s="18"/>
      <c r="K60" s="18"/>
      <c r="L60" s="27"/>
      <c r="M60" s="15"/>
      <c r="N60" s="38"/>
      <c r="O60" s="52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</row>
    <row r="61" spans="1:39" ht="15.75">
      <c r="A61" s="5"/>
      <c r="B61" s="9"/>
      <c r="C61" s="9"/>
      <c r="D61" s="9"/>
      <c r="E61" s="25"/>
      <c r="F61" s="9"/>
      <c r="G61" s="24"/>
      <c r="H61" s="22"/>
      <c r="I61" s="22"/>
      <c r="J61" s="22"/>
      <c r="K61" s="22"/>
      <c r="L61" s="10"/>
      <c r="M61" s="15"/>
      <c r="N61" s="35"/>
      <c r="O61" s="52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</row>
    <row r="62" spans="1:39" ht="8.25" customHeight="1">
      <c r="A62" s="5"/>
      <c r="B62" s="9"/>
      <c r="C62" s="9"/>
      <c r="D62" s="9"/>
      <c r="E62" s="25"/>
      <c r="F62" s="9"/>
      <c r="G62" s="24"/>
      <c r="H62" s="21"/>
      <c r="I62" s="21"/>
      <c r="J62" s="21"/>
      <c r="K62" s="21"/>
      <c r="L62" s="10"/>
      <c r="M62" s="15"/>
      <c r="N62" s="38"/>
      <c r="O62" s="52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</row>
    <row r="63" spans="1:39" ht="9" customHeight="1">
      <c r="A63" s="5"/>
      <c r="B63" s="9"/>
      <c r="C63" s="9"/>
      <c r="D63" s="9"/>
      <c r="E63" s="25"/>
      <c r="F63" s="9"/>
      <c r="G63" s="24"/>
      <c r="H63" s="9"/>
      <c r="I63" s="9"/>
      <c r="J63" s="18"/>
      <c r="K63" s="18"/>
      <c r="L63" s="27"/>
      <c r="M63" s="15"/>
      <c r="N63" s="38"/>
      <c r="O63" s="52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</row>
    <row r="64" spans="1:39" ht="15.75">
      <c r="A64" s="5"/>
      <c r="B64" s="9"/>
      <c r="C64" s="9"/>
      <c r="D64" s="9"/>
      <c r="E64" s="9"/>
      <c r="F64" s="9"/>
      <c r="G64" s="49"/>
      <c r="H64" s="21"/>
      <c r="I64" s="22"/>
      <c r="J64" s="22"/>
      <c r="K64" s="22"/>
      <c r="L64" s="10"/>
      <c r="M64" s="15"/>
      <c r="N64" s="38"/>
      <c r="O64" s="52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</row>
    <row r="65" spans="1:39" ht="9.75" customHeight="1">
      <c r="A65" s="5"/>
      <c r="B65" s="9"/>
      <c r="C65" s="9"/>
      <c r="D65" s="9"/>
      <c r="E65" s="9"/>
      <c r="F65" s="9"/>
      <c r="G65" s="49"/>
      <c r="H65" s="9"/>
      <c r="I65" s="9"/>
      <c r="J65" s="18"/>
      <c r="K65" s="18"/>
      <c r="L65" s="27"/>
      <c r="M65" s="15"/>
      <c r="N65" s="38"/>
      <c r="O65" s="52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</row>
    <row r="66" spans="1:39" ht="15.75">
      <c r="A66" s="5"/>
      <c r="B66" s="9"/>
      <c r="C66" s="9"/>
      <c r="D66" s="9"/>
      <c r="E66" s="9"/>
      <c r="F66" s="9"/>
      <c r="G66" s="24"/>
      <c r="H66" s="22"/>
      <c r="I66" s="22"/>
      <c r="J66" s="21"/>
      <c r="K66" s="21"/>
      <c r="L66" s="10"/>
      <c r="M66" s="15"/>
      <c r="N66" s="38"/>
      <c r="O66" s="52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</row>
    <row r="67" spans="1:39" ht="23.25">
      <c r="A67" s="5"/>
      <c r="B67" s="9"/>
      <c r="C67" s="9"/>
      <c r="D67" s="9"/>
      <c r="E67" s="9"/>
      <c r="F67" s="9"/>
      <c r="G67" s="9"/>
      <c r="H67" s="22"/>
      <c r="I67" s="9"/>
      <c r="J67" s="18"/>
      <c r="K67" s="18"/>
      <c r="L67" s="27"/>
      <c r="M67" s="15"/>
      <c r="N67" s="38"/>
      <c r="O67" s="52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</row>
    <row r="68" spans="1:39" ht="15.75">
      <c r="A68" s="5"/>
      <c r="B68" s="9"/>
      <c r="C68" s="9"/>
      <c r="D68" s="9"/>
      <c r="E68" s="9"/>
      <c r="F68" s="9"/>
      <c r="G68" s="24"/>
      <c r="H68" s="9"/>
      <c r="I68" s="72"/>
      <c r="J68" s="29"/>
      <c r="K68" s="9"/>
      <c r="L68" s="10"/>
      <c r="M68" s="15"/>
      <c r="N68" s="35"/>
      <c r="O68" s="52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</row>
    <row r="69" spans="1:39" ht="15.75">
      <c r="A69" s="5"/>
      <c r="B69" s="9"/>
      <c r="C69" s="9"/>
      <c r="D69" s="9"/>
      <c r="E69" s="9"/>
      <c r="F69" s="9"/>
      <c r="G69" s="21"/>
      <c r="H69" s="22"/>
      <c r="I69" s="19"/>
      <c r="J69" s="23"/>
      <c r="K69" s="9"/>
      <c r="L69" s="27"/>
      <c r="M69" s="15"/>
      <c r="N69" s="38"/>
      <c r="O69" s="52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</row>
    <row r="70" spans="1:39" ht="15.75">
      <c r="A70" s="5"/>
      <c r="B70" s="9"/>
      <c r="C70" s="9"/>
      <c r="D70" s="9"/>
      <c r="E70" s="9"/>
      <c r="F70" s="9"/>
      <c r="G70" s="9"/>
      <c r="H70" s="9"/>
      <c r="I70" s="9"/>
      <c r="J70" s="29"/>
      <c r="K70" s="9"/>
      <c r="L70" s="27"/>
      <c r="M70" s="15"/>
      <c r="N70" s="38"/>
      <c r="O70" s="52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</row>
    <row r="71" spans="1:39" ht="15.75">
      <c r="A71" s="5"/>
      <c r="B71" s="9"/>
      <c r="C71" s="9"/>
      <c r="D71" s="9"/>
      <c r="E71" s="9"/>
      <c r="F71" s="9"/>
      <c r="G71" s="9"/>
      <c r="H71" s="29"/>
      <c r="I71" s="9"/>
      <c r="J71" s="9"/>
      <c r="K71" s="9"/>
      <c r="L71" s="27"/>
      <c r="M71" s="15"/>
      <c r="N71" s="38"/>
      <c r="O71" s="52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</row>
    <row r="72" spans="1:39" ht="15.75">
      <c r="A72" s="46"/>
      <c r="B72" s="9"/>
      <c r="C72" s="9"/>
      <c r="D72" s="9"/>
      <c r="E72" s="9"/>
      <c r="F72" s="9"/>
      <c r="G72" s="9"/>
      <c r="H72" s="9"/>
      <c r="I72" s="9"/>
      <c r="J72" s="9"/>
      <c r="K72" s="9"/>
      <c r="L72" s="27"/>
      <c r="M72" s="15"/>
      <c r="N72" s="38"/>
      <c r="O72" s="52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</row>
    <row r="73" spans="1:39" ht="15.75">
      <c r="A73" s="46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5"/>
      <c r="N73" s="38"/>
      <c r="O73" s="52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</row>
    <row r="74" spans="1:39" ht="9.75" customHeight="1">
      <c r="A74" s="50"/>
      <c r="B74" s="9"/>
      <c r="C74" s="9"/>
      <c r="D74" s="51"/>
      <c r="E74" s="9"/>
      <c r="F74" s="9"/>
      <c r="G74" s="29"/>
      <c r="H74" s="9"/>
      <c r="I74" s="9"/>
      <c r="J74" s="9"/>
      <c r="K74" s="18"/>
      <c r="L74" s="18"/>
      <c r="M74" s="27"/>
      <c r="N74" s="38"/>
      <c r="O74" s="52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</row>
    <row r="75" spans="1:39" ht="15.75">
      <c r="A75" s="50"/>
      <c r="B75" s="9"/>
      <c r="C75" s="9"/>
      <c r="D75" s="9"/>
      <c r="E75" s="25"/>
      <c r="F75" s="29"/>
      <c r="G75" s="24"/>
      <c r="H75" s="73"/>
      <c r="I75" s="22"/>
      <c r="J75" s="22"/>
      <c r="K75" s="22"/>
      <c r="L75" s="22"/>
      <c r="M75" s="10"/>
      <c r="N75" s="35"/>
      <c r="O75" s="2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</row>
    <row r="76" spans="1:39" ht="15.75">
      <c r="A76" s="50"/>
      <c r="B76" s="9"/>
      <c r="C76" s="9"/>
      <c r="D76" s="29"/>
      <c r="E76" s="29"/>
      <c r="F76" s="29"/>
      <c r="G76" s="24"/>
      <c r="H76" s="21"/>
      <c r="I76" s="21"/>
      <c r="J76" s="21"/>
      <c r="K76" s="21"/>
      <c r="L76" s="10"/>
      <c r="M76" s="36"/>
      <c r="N76" s="38"/>
      <c r="O76" s="52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</row>
    <row r="77" spans="1:39" ht="7.5" customHeight="1">
      <c r="A77" s="5"/>
      <c r="B77" s="9"/>
      <c r="C77" s="9"/>
      <c r="D77" s="9"/>
      <c r="E77" s="9"/>
      <c r="F77" s="29"/>
      <c r="G77" s="24"/>
      <c r="H77" s="29"/>
      <c r="I77" s="9"/>
      <c r="J77" s="9"/>
      <c r="K77" s="18"/>
      <c r="L77" s="18"/>
      <c r="M77" s="27"/>
      <c r="N77" s="38"/>
      <c r="O77" s="52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</row>
    <row r="78" spans="1:39" ht="15.75">
      <c r="A78" s="5"/>
      <c r="B78" s="9"/>
      <c r="C78" s="9"/>
      <c r="D78" s="9"/>
      <c r="E78" s="9"/>
      <c r="F78" s="29"/>
      <c r="G78" s="24"/>
      <c r="H78" s="29"/>
      <c r="I78" s="21"/>
      <c r="J78" s="22"/>
      <c r="K78" s="22"/>
      <c r="L78" s="22"/>
      <c r="M78" s="10"/>
      <c r="N78" s="38"/>
      <c r="O78" s="52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</row>
    <row r="79" spans="1:39" ht="23.25">
      <c r="A79" s="5"/>
      <c r="B79" s="9"/>
      <c r="C79" s="9"/>
      <c r="D79" s="9"/>
      <c r="E79" s="9"/>
      <c r="F79" s="29"/>
      <c r="G79" s="49"/>
      <c r="H79" s="9"/>
      <c r="I79" s="9"/>
      <c r="J79" s="18"/>
      <c r="K79" s="18"/>
      <c r="L79" s="9"/>
      <c r="M79" s="36"/>
      <c r="N79" s="38"/>
      <c r="O79" s="52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</row>
    <row r="80" spans="1:39" ht="15.75">
      <c r="A80" s="5"/>
      <c r="B80" s="9"/>
      <c r="C80" s="9"/>
      <c r="D80" s="9"/>
      <c r="E80" s="9"/>
      <c r="F80" s="29"/>
      <c r="G80" s="24"/>
      <c r="H80" s="73"/>
      <c r="I80" s="22"/>
      <c r="J80" s="22"/>
      <c r="K80" s="21"/>
      <c r="L80" s="21"/>
      <c r="M80" s="10"/>
      <c r="N80" s="38"/>
      <c r="O80" s="52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</row>
    <row r="81" spans="1:39" ht="7.5" customHeight="1">
      <c r="A81" s="5"/>
      <c r="B81" s="9"/>
      <c r="C81" s="9"/>
      <c r="D81" s="9"/>
      <c r="E81" s="9"/>
      <c r="F81" s="29"/>
      <c r="G81" s="9"/>
      <c r="H81" s="22"/>
      <c r="I81" s="9"/>
      <c r="J81" s="18"/>
      <c r="K81" s="18"/>
      <c r="L81" s="9"/>
      <c r="M81" s="36"/>
      <c r="N81" s="38"/>
      <c r="O81" s="52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</row>
    <row r="82" spans="1:39" ht="15.75">
      <c r="A82" s="50"/>
      <c r="B82" s="9"/>
      <c r="C82" s="9"/>
      <c r="D82" s="9"/>
      <c r="E82" s="9"/>
      <c r="F82" s="29"/>
      <c r="G82" s="24"/>
      <c r="H82" s="9"/>
      <c r="I82" s="249"/>
      <c r="J82" s="249"/>
      <c r="K82" s="9"/>
      <c r="L82" s="29"/>
      <c r="M82" s="10"/>
      <c r="N82" s="35"/>
      <c r="O82" s="2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</row>
    <row r="83" spans="1:39" ht="15.75">
      <c r="A83" s="50"/>
      <c r="B83" s="9"/>
      <c r="C83" s="9"/>
      <c r="D83" s="9"/>
      <c r="E83" s="9"/>
      <c r="F83" s="9"/>
      <c r="G83" s="21"/>
      <c r="H83" s="22"/>
      <c r="I83" s="250"/>
      <c r="J83" s="250"/>
      <c r="K83" s="9"/>
      <c r="L83" s="9"/>
      <c r="M83" s="15"/>
      <c r="N83" s="38"/>
      <c r="O83" s="52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</row>
    <row r="84" spans="1:39" ht="15.75">
      <c r="A84" s="50"/>
      <c r="B84" s="9"/>
      <c r="C84" s="9"/>
      <c r="D84" s="9"/>
      <c r="E84" s="9"/>
      <c r="F84" s="9"/>
      <c r="G84" s="9"/>
      <c r="H84" s="9"/>
      <c r="I84" s="9"/>
      <c r="J84" s="29"/>
      <c r="K84" s="9"/>
      <c r="L84" s="9"/>
      <c r="M84" s="15"/>
      <c r="N84" s="38"/>
      <c r="O84" s="52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</row>
    <row r="85" spans="1:39" ht="15.75">
      <c r="A85" s="5"/>
      <c r="B85" s="9"/>
      <c r="C85" s="9"/>
      <c r="D85" s="9"/>
      <c r="E85" s="9"/>
      <c r="F85" s="9"/>
      <c r="G85" s="9"/>
      <c r="H85" s="14"/>
      <c r="I85" s="9"/>
      <c r="J85" s="29"/>
      <c r="K85" s="9"/>
      <c r="L85" s="9"/>
      <c r="M85" s="15"/>
      <c r="N85" s="38"/>
      <c r="O85" s="52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</row>
    <row r="86" spans="1:39" ht="15.75">
      <c r="A86" s="46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5"/>
      <c r="N86" s="38"/>
      <c r="O86" s="52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</row>
    <row r="87" spans="1:39" ht="18.75">
      <c r="A87" s="8">
        <v>5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5"/>
      <c r="N87" s="38"/>
      <c r="O87" s="52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</row>
    <row r="88" spans="1:39" ht="15.75">
      <c r="A88" s="5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5"/>
      <c r="N88" s="38"/>
      <c r="O88" s="52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</row>
    <row r="89" spans="1:39" ht="23.25">
      <c r="A89" s="5"/>
      <c r="B89" s="9"/>
      <c r="C89" s="9"/>
      <c r="D89" s="9"/>
      <c r="E89" s="9"/>
      <c r="F89" s="9"/>
      <c r="G89" s="9"/>
      <c r="H89" s="9"/>
      <c r="I89" s="9"/>
      <c r="J89" s="18"/>
      <c r="K89" s="18"/>
      <c r="L89" s="9"/>
      <c r="M89" s="15"/>
      <c r="N89" s="38"/>
      <c r="O89" s="52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</row>
    <row r="90" spans="1:39" ht="15.75">
      <c r="A90" s="5"/>
      <c r="B90" s="9"/>
      <c r="C90" s="9"/>
      <c r="D90" s="9"/>
      <c r="E90" s="25"/>
      <c r="F90" s="9"/>
      <c r="G90" s="24"/>
      <c r="H90" s="22"/>
      <c r="I90" s="22"/>
      <c r="J90" s="22"/>
      <c r="K90" s="22"/>
      <c r="L90" s="10"/>
      <c r="M90" s="15"/>
      <c r="N90" s="35"/>
      <c r="O90" s="52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</row>
    <row r="91" spans="1:39" ht="15.75">
      <c r="A91" s="5"/>
      <c r="B91" s="9"/>
      <c r="C91" s="9"/>
      <c r="D91" s="9"/>
      <c r="E91" s="25"/>
      <c r="F91" s="9"/>
      <c r="G91" s="24"/>
      <c r="H91" s="21"/>
      <c r="I91" s="21"/>
      <c r="J91" s="21"/>
      <c r="K91" s="21"/>
      <c r="L91" s="10"/>
      <c r="M91" s="15"/>
      <c r="N91" s="38"/>
      <c r="O91" s="52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</row>
    <row r="92" spans="1:39" ht="23.25">
      <c r="A92" s="5"/>
      <c r="B92" s="9"/>
      <c r="C92" s="9"/>
      <c r="D92" s="9"/>
      <c r="E92" s="25"/>
      <c r="F92" s="9"/>
      <c r="G92" s="24"/>
      <c r="H92" s="9"/>
      <c r="I92" s="9"/>
      <c r="J92" s="18"/>
      <c r="K92" s="18"/>
      <c r="L92" s="27"/>
      <c r="M92" s="15"/>
      <c r="N92" s="38"/>
      <c r="O92" s="52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</row>
    <row r="93" spans="1:39" ht="15.75">
      <c r="A93" s="5"/>
      <c r="B93" s="9"/>
      <c r="C93" s="9"/>
      <c r="D93" s="9"/>
      <c r="E93" s="9"/>
      <c r="F93" s="9"/>
      <c r="G93" s="49"/>
      <c r="H93" s="21"/>
      <c r="I93" s="21"/>
      <c r="J93" s="21"/>
      <c r="K93" s="21"/>
      <c r="L93" s="10"/>
      <c r="M93" s="15"/>
      <c r="N93" s="38"/>
      <c r="O93" s="52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</row>
    <row r="94" spans="1:39" ht="23.25">
      <c r="A94" s="5"/>
      <c r="B94" s="9"/>
      <c r="C94" s="9"/>
      <c r="D94" s="9"/>
      <c r="E94" s="9"/>
      <c r="F94" s="9"/>
      <c r="G94" s="49"/>
      <c r="H94" s="9"/>
      <c r="I94" s="9"/>
      <c r="J94" s="18"/>
      <c r="K94" s="18"/>
      <c r="L94" s="27"/>
      <c r="M94" s="15"/>
      <c r="N94" s="38"/>
      <c r="O94" s="52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</row>
    <row r="95" spans="1:39" ht="15.75">
      <c r="A95" s="5"/>
      <c r="B95" s="9"/>
      <c r="C95" s="9"/>
      <c r="D95" s="9"/>
      <c r="E95" s="9"/>
      <c r="F95" s="9"/>
      <c r="G95" s="24"/>
      <c r="H95" s="22"/>
      <c r="I95" s="22"/>
      <c r="J95" s="21"/>
      <c r="K95" s="21"/>
      <c r="L95" s="10"/>
      <c r="M95" s="15"/>
      <c r="N95" s="38"/>
      <c r="O95" s="52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</row>
    <row r="96" spans="1:39" ht="23.25">
      <c r="A96" s="5"/>
      <c r="B96" s="9"/>
      <c r="C96" s="9"/>
      <c r="D96" s="9"/>
      <c r="E96" s="9"/>
      <c r="F96" s="9"/>
      <c r="G96" s="9"/>
      <c r="H96" s="22"/>
      <c r="I96" s="9"/>
      <c r="J96" s="18"/>
      <c r="K96" s="18"/>
      <c r="L96" s="27"/>
      <c r="M96" s="15"/>
      <c r="N96" s="38"/>
      <c r="O96" s="52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</row>
    <row r="97" spans="1:39" ht="15.75">
      <c r="A97" s="5"/>
      <c r="B97" s="9"/>
      <c r="C97" s="9"/>
      <c r="D97" s="9"/>
      <c r="E97" s="9"/>
      <c r="F97" s="9"/>
      <c r="G97" s="24"/>
      <c r="H97" s="9"/>
      <c r="I97" s="72"/>
      <c r="J97" s="29"/>
      <c r="K97" s="9"/>
      <c r="L97" s="10"/>
      <c r="M97" s="15"/>
      <c r="N97" s="35"/>
      <c r="O97" s="52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</row>
    <row r="98" spans="1:39" ht="15.75">
      <c r="A98" s="5"/>
      <c r="B98" s="9"/>
      <c r="C98" s="9"/>
      <c r="D98" s="9"/>
      <c r="E98" s="9"/>
      <c r="F98" s="9"/>
      <c r="G98" s="21"/>
      <c r="H98" s="22"/>
      <c r="I98" s="19"/>
      <c r="J98" s="23"/>
      <c r="K98" s="9"/>
      <c r="L98" s="9"/>
      <c r="M98" s="15"/>
      <c r="N98" s="38"/>
      <c r="O98" s="52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</row>
    <row r="99" spans="1:39" ht="15.75">
      <c r="A99" s="5"/>
      <c r="B99" s="9"/>
      <c r="C99" s="9"/>
      <c r="D99" s="9"/>
      <c r="E99" s="9"/>
      <c r="F99" s="9"/>
      <c r="G99" s="9"/>
      <c r="H99" s="9"/>
      <c r="I99" s="21"/>
      <c r="J99" s="27"/>
      <c r="K99" s="9"/>
      <c r="L99" s="9"/>
      <c r="M99" s="15"/>
      <c r="N99" s="38"/>
      <c r="O99" s="52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</row>
    <row r="100" spans="1:39" ht="15.75">
      <c r="A100" s="5"/>
      <c r="B100" s="9"/>
      <c r="C100" s="9"/>
      <c r="D100" s="9"/>
      <c r="E100" s="9"/>
      <c r="F100" s="9"/>
      <c r="G100" s="9"/>
      <c r="H100" s="9"/>
      <c r="I100" s="22"/>
      <c r="J100" s="23"/>
      <c r="K100" s="9"/>
      <c r="L100" s="9"/>
      <c r="M100" s="15"/>
      <c r="N100" s="38"/>
      <c r="O100" s="52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</row>
    <row r="101" spans="1:39" ht="15.75">
      <c r="A101" s="5"/>
      <c r="B101" s="9"/>
      <c r="C101" s="9"/>
      <c r="D101" s="9"/>
      <c r="E101" s="9"/>
      <c r="F101" s="9"/>
      <c r="G101" s="9"/>
      <c r="H101" s="9"/>
      <c r="I101" s="21"/>
      <c r="J101" s="27"/>
      <c r="K101" s="9"/>
      <c r="L101" s="9"/>
      <c r="M101" s="15"/>
      <c r="N101" s="38"/>
      <c r="O101" s="52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</row>
    <row r="102" spans="1:39" ht="23.25">
      <c r="A102" s="5"/>
      <c r="B102" s="9"/>
      <c r="C102" s="9"/>
      <c r="D102" s="51"/>
      <c r="E102" s="9"/>
      <c r="F102" s="9"/>
      <c r="G102" s="29"/>
      <c r="H102" s="9"/>
      <c r="I102" s="9"/>
      <c r="J102" s="9"/>
      <c r="K102" s="18"/>
      <c r="L102" s="18"/>
      <c r="M102" s="9"/>
      <c r="N102" s="38"/>
      <c r="O102" s="52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</row>
    <row r="103" spans="1:39" ht="15.75">
      <c r="A103" s="5"/>
      <c r="B103" s="9"/>
      <c r="C103" s="9"/>
      <c r="D103" s="9"/>
      <c r="E103" s="25"/>
      <c r="F103" s="29"/>
      <c r="G103" s="24"/>
      <c r="H103" s="19"/>
      <c r="I103" s="22"/>
      <c r="J103" s="22"/>
      <c r="K103" s="22"/>
      <c r="L103" s="22"/>
      <c r="M103" s="10"/>
      <c r="N103" s="35"/>
      <c r="O103" s="52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</row>
    <row r="104" spans="1:39" ht="15.75">
      <c r="A104" s="5"/>
      <c r="B104" s="9"/>
      <c r="C104" s="9"/>
      <c r="D104" s="29"/>
      <c r="E104" s="29"/>
      <c r="F104" s="29"/>
      <c r="G104" s="24"/>
      <c r="H104" s="21"/>
      <c r="I104" s="21"/>
      <c r="J104" s="21"/>
      <c r="K104" s="21"/>
      <c r="L104" s="10"/>
      <c r="M104" s="36"/>
      <c r="N104" s="38"/>
      <c r="O104" s="52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</row>
    <row r="105" spans="1:39" ht="23.25">
      <c r="A105" s="5"/>
      <c r="B105" s="9"/>
      <c r="C105" s="9"/>
      <c r="D105" s="9"/>
      <c r="E105" s="9"/>
      <c r="F105" s="29"/>
      <c r="G105" s="24"/>
      <c r="H105" s="29"/>
      <c r="I105" s="9"/>
      <c r="J105" s="9"/>
      <c r="K105" s="18"/>
      <c r="L105" s="18"/>
      <c r="M105" s="27"/>
      <c r="N105" s="38"/>
      <c r="O105" s="52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</row>
    <row r="106" spans="1:39" ht="15.75">
      <c r="A106" s="5"/>
      <c r="B106" s="9"/>
      <c r="C106" s="9"/>
      <c r="D106" s="9"/>
      <c r="E106" s="9"/>
      <c r="F106" s="29"/>
      <c r="G106" s="24"/>
      <c r="H106" s="29"/>
      <c r="I106" s="22"/>
      <c r="J106" s="22"/>
      <c r="K106" s="22"/>
      <c r="L106" s="22"/>
      <c r="M106" s="10"/>
      <c r="N106" s="38"/>
      <c r="O106" s="52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</row>
    <row r="107" spans="1:39" ht="23.25">
      <c r="A107" s="5"/>
      <c r="B107" s="9"/>
      <c r="C107" s="9"/>
      <c r="D107" s="9"/>
      <c r="E107" s="9"/>
      <c r="F107" s="29"/>
      <c r="G107" s="49"/>
      <c r="H107" s="9"/>
      <c r="I107" s="9"/>
      <c r="J107" s="18"/>
      <c r="K107" s="18"/>
      <c r="L107" s="9"/>
      <c r="M107" s="36"/>
      <c r="N107" s="38"/>
      <c r="O107" s="52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</row>
    <row r="108" spans="1:39" ht="15.75">
      <c r="A108" s="5"/>
      <c r="B108" s="9"/>
      <c r="C108" s="9"/>
      <c r="D108" s="9"/>
      <c r="E108" s="9"/>
      <c r="F108" s="29"/>
      <c r="G108" s="24"/>
      <c r="H108" s="19"/>
      <c r="I108" s="22"/>
      <c r="J108" s="22"/>
      <c r="K108" s="21"/>
      <c r="L108" s="21"/>
      <c r="M108" s="10"/>
      <c r="N108" s="38"/>
      <c r="O108" s="52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</row>
    <row r="109" spans="1:39" ht="23.25">
      <c r="A109" s="5"/>
      <c r="B109" s="9"/>
      <c r="C109" s="9"/>
      <c r="D109" s="9"/>
      <c r="E109" s="9"/>
      <c r="F109" s="29"/>
      <c r="G109" s="9"/>
      <c r="H109" s="22"/>
      <c r="I109" s="9"/>
      <c r="J109" s="18"/>
      <c r="K109" s="18"/>
      <c r="L109" s="9"/>
      <c r="M109" s="36"/>
      <c r="N109" s="38"/>
      <c r="O109" s="52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</row>
    <row r="110" spans="1:39" ht="15.75">
      <c r="A110" s="5"/>
      <c r="B110" s="9"/>
      <c r="C110" s="9"/>
      <c r="D110" s="9"/>
      <c r="E110" s="9"/>
      <c r="F110" s="29"/>
      <c r="G110" s="24"/>
      <c r="H110" s="9"/>
      <c r="I110" s="249"/>
      <c r="J110" s="249"/>
      <c r="K110" s="9"/>
      <c r="L110" s="29"/>
      <c r="M110" s="10"/>
      <c r="N110" s="35"/>
      <c r="O110" s="52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</row>
    <row r="111" spans="1:39" ht="15.75">
      <c r="A111" s="5"/>
      <c r="B111" s="9"/>
      <c r="C111" s="9"/>
      <c r="D111" s="9"/>
      <c r="E111" s="9"/>
      <c r="F111" s="9"/>
      <c r="G111" s="21"/>
      <c r="H111" s="22"/>
      <c r="I111" s="250"/>
      <c r="J111" s="250"/>
      <c r="K111" s="9"/>
      <c r="L111" s="9"/>
      <c r="M111" s="36"/>
      <c r="N111" s="38"/>
      <c r="O111" s="52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</row>
    <row r="112" spans="1:39" ht="15.75">
      <c r="A112" s="5"/>
      <c r="B112" s="9"/>
      <c r="C112" s="9"/>
      <c r="D112" s="9"/>
      <c r="E112" s="29"/>
      <c r="F112" s="9"/>
      <c r="G112" s="9"/>
      <c r="H112" s="9"/>
      <c r="I112" s="9"/>
      <c r="J112" s="9"/>
      <c r="K112" s="9"/>
      <c r="L112" s="9"/>
      <c r="M112" s="36"/>
      <c r="N112" s="38"/>
      <c r="O112" s="52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</row>
    <row r="113" spans="1:39" ht="15.75">
      <c r="A113" s="5"/>
      <c r="B113" s="9"/>
      <c r="C113" s="9"/>
      <c r="D113" s="9"/>
      <c r="E113" s="9"/>
      <c r="F113" s="9"/>
      <c r="G113" s="9"/>
      <c r="H113" s="9"/>
      <c r="I113" s="249"/>
      <c r="J113" s="249"/>
      <c r="K113" s="9"/>
      <c r="L113" s="9"/>
      <c r="M113" s="10"/>
      <c r="N113" s="35"/>
      <c r="O113" s="52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</row>
    <row r="114" spans="1:39" ht="15.75">
      <c r="A114" s="5"/>
      <c r="B114" s="9"/>
      <c r="C114" s="9"/>
      <c r="D114" s="9"/>
      <c r="E114" s="9"/>
      <c r="F114" s="9"/>
      <c r="G114" s="9"/>
      <c r="H114" s="9"/>
      <c r="I114" s="250"/>
      <c r="J114" s="250"/>
      <c r="K114" s="9"/>
      <c r="L114" s="9"/>
      <c r="M114" s="15"/>
      <c r="N114" s="38"/>
      <c r="O114" s="52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</row>
    <row r="115" spans="1:39" ht="15.75">
      <c r="A115" s="5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5"/>
      <c r="N115" s="38"/>
      <c r="O115" s="52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</row>
    <row r="116" spans="1:39" ht="15.75">
      <c r="A116" s="5"/>
      <c r="B116" s="9"/>
      <c r="C116" s="9"/>
      <c r="D116" s="9"/>
      <c r="E116" s="9"/>
      <c r="F116" s="9"/>
      <c r="G116" s="9"/>
      <c r="H116" s="14"/>
      <c r="I116" s="19"/>
      <c r="J116" s="29"/>
      <c r="K116" s="29"/>
      <c r="L116" s="23"/>
      <c r="M116" s="9"/>
      <c r="N116" s="36"/>
      <c r="O116" s="52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</row>
    <row r="117" spans="1:39" ht="15.75">
      <c r="A117" s="5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5"/>
      <c r="N117" s="52"/>
      <c r="O117" s="52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</row>
    <row r="118" spans="1:39" ht="15.75">
      <c r="A118" s="5"/>
      <c r="B118" s="53"/>
      <c r="C118" s="20"/>
      <c r="D118" s="20"/>
      <c r="E118" s="20"/>
      <c r="F118" s="20"/>
      <c r="G118" s="9"/>
      <c r="H118" s="9"/>
      <c r="I118" s="19"/>
      <c r="J118" s="23"/>
      <c r="K118" s="9"/>
      <c r="L118" s="9"/>
      <c r="M118" s="15"/>
      <c r="N118" s="52"/>
      <c r="O118" s="52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</row>
    <row r="119" spans="1:39" ht="15.75">
      <c r="A119" s="5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5"/>
      <c r="N119" s="52"/>
      <c r="O119" s="52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</row>
    <row r="120" spans="1:39" ht="15.75">
      <c r="A120" s="5"/>
      <c r="B120" s="9"/>
      <c r="C120" s="9"/>
      <c r="D120" s="9"/>
      <c r="E120" s="9"/>
      <c r="F120" s="9"/>
      <c r="G120" s="9"/>
      <c r="H120" s="21"/>
      <c r="I120" s="19"/>
      <c r="J120" s="23"/>
      <c r="K120" s="9"/>
      <c r="L120" s="9"/>
      <c r="M120" s="15"/>
      <c r="N120" s="52"/>
      <c r="O120" s="52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</row>
    <row r="121" spans="1:39" ht="15.75">
      <c r="A121" s="5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15"/>
      <c r="N121" s="52"/>
      <c r="O121" s="52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</row>
    <row r="122" spans="1:39" ht="15.75">
      <c r="A122" s="5"/>
      <c r="B122" s="9"/>
      <c r="C122" s="9"/>
      <c r="D122" s="9"/>
      <c r="E122" s="9"/>
      <c r="F122" s="9"/>
      <c r="G122" s="9"/>
      <c r="H122" s="9"/>
      <c r="I122" s="22"/>
      <c r="J122" s="23"/>
      <c r="K122" s="9"/>
      <c r="L122" s="9"/>
      <c r="M122" s="15"/>
      <c r="N122" s="52"/>
      <c r="O122" s="52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</row>
    <row r="123" spans="1:39" ht="15.75">
      <c r="A123" s="5"/>
      <c r="B123" s="9"/>
      <c r="C123" s="9"/>
      <c r="D123" s="9"/>
      <c r="E123" s="9"/>
      <c r="F123" s="9"/>
      <c r="G123" s="9"/>
      <c r="H123" s="9"/>
      <c r="I123" s="9"/>
      <c r="J123" s="14"/>
      <c r="K123" s="9"/>
      <c r="L123" s="9"/>
      <c r="M123" s="15"/>
      <c r="N123" s="52"/>
      <c r="O123" s="52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</row>
    <row r="124" spans="1:39" ht="15.75">
      <c r="A124" s="5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5"/>
      <c r="N124" s="52"/>
      <c r="O124" s="52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</row>
    <row r="125" spans="1:39" ht="15.75">
      <c r="A125" s="5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52"/>
      <c r="O125" s="42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</row>
    <row r="126" spans="1:39" ht="15.7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6"/>
      <c r="O126" s="57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</row>
    <row r="127" spans="1:39" ht="1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52"/>
      <c r="N127" s="70"/>
      <c r="O127" s="70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</row>
    <row r="128" spans="1:39" ht="1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52"/>
      <c r="N128" s="70"/>
      <c r="O128" s="70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</row>
    <row r="129" spans="1:39" ht="1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52"/>
      <c r="N129" s="70"/>
      <c r="O129" s="70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</row>
    <row r="130" spans="1:39" ht="1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52"/>
      <c r="N130" s="70"/>
      <c r="O130" s="70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</row>
    <row r="131" spans="1:39" ht="1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52"/>
      <c r="N131" s="70"/>
      <c r="O131" s="70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</row>
    <row r="132" spans="1:39" ht="1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52"/>
      <c r="N132" s="70"/>
      <c r="O132" s="70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</row>
    <row r="133" spans="1:39" ht="1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52"/>
      <c r="N133" s="70"/>
      <c r="O133" s="70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</row>
    <row r="134" spans="1:39" ht="1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52"/>
      <c r="N134" s="70"/>
      <c r="O134" s="70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</row>
    <row r="135" spans="1:39" ht="1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52"/>
      <c r="N135" s="70"/>
      <c r="O135" s="70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</row>
    <row r="136" spans="1:39" ht="1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52"/>
      <c r="N136" s="70"/>
      <c r="O136" s="70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</row>
    <row r="137" spans="1:39" ht="1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52"/>
      <c r="N137" s="70"/>
      <c r="O137" s="70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</row>
    <row r="138" spans="1:39" ht="1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52"/>
      <c r="N138" s="70"/>
      <c r="O138" s="70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</row>
    <row r="139" spans="1:39" ht="1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52"/>
      <c r="N139" s="70"/>
      <c r="O139" s="70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</row>
    <row r="140" spans="1:39" ht="1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52"/>
      <c r="N140" s="70"/>
      <c r="O140" s="70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</row>
    <row r="141" spans="1:39" ht="1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52"/>
      <c r="N141" s="70"/>
      <c r="O141" s="70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</row>
    <row r="142" spans="1:39" ht="1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52"/>
      <c r="N142" s="70"/>
      <c r="O142" s="70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</row>
    <row r="143" spans="1:39" ht="1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52"/>
      <c r="N143" s="70"/>
      <c r="O143" s="70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</row>
    <row r="144" spans="1:39" ht="1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52"/>
      <c r="N144" s="70"/>
      <c r="O144" s="70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</row>
    <row r="145" spans="1:39" ht="1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52"/>
      <c r="N145" s="70"/>
      <c r="O145" s="70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</row>
    <row r="146" spans="1:39" ht="1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52"/>
      <c r="N146" s="70"/>
      <c r="O146" s="70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</row>
    <row r="147" spans="1:39" ht="1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52"/>
      <c r="N147" s="70"/>
      <c r="O147" s="70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</row>
    <row r="148" spans="1:39" ht="1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52"/>
      <c r="N148" s="70"/>
      <c r="O148" s="70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</row>
    <row r="149" spans="1:39" ht="1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52"/>
      <c r="N149" s="70"/>
      <c r="O149" s="70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</row>
    <row r="150" spans="1:39" ht="1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52"/>
      <c r="N150" s="70"/>
      <c r="O150" s="70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</row>
    <row r="151" spans="1:39" ht="1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52"/>
      <c r="N151" s="70"/>
      <c r="O151" s="70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</row>
    <row r="152" spans="1:39" ht="1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52"/>
      <c r="N152" s="70"/>
      <c r="O152" s="70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</row>
    <row r="153" spans="1:39" ht="1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52"/>
      <c r="N153" s="70"/>
      <c r="O153" s="70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</row>
    <row r="154" spans="1:39" ht="1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52"/>
      <c r="N154" s="70"/>
      <c r="O154" s="70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</row>
    <row r="155" spans="1:39" ht="1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52"/>
      <c r="N155" s="70"/>
      <c r="O155" s="70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</row>
    <row r="156" spans="1:39" ht="1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52"/>
      <c r="N156" s="70"/>
      <c r="O156" s="70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</row>
    <row r="157" spans="1:39" ht="1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52"/>
      <c r="N157" s="70"/>
      <c r="O157" s="70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</row>
    <row r="158" spans="1:39" ht="1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52"/>
      <c r="N158" s="70"/>
      <c r="O158" s="70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</row>
    <row r="159" spans="1:39" ht="1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52"/>
      <c r="N159" s="70"/>
      <c r="O159" s="70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</row>
    <row r="160" spans="1:39" ht="1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52"/>
      <c r="N160" s="70"/>
      <c r="O160" s="70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</row>
    <row r="161" spans="1:39" ht="1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52"/>
      <c r="N161" s="70"/>
      <c r="O161" s="70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</row>
    <row r="162" spans="1:39" ht="1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52"/>
      <c r="N162" s="70"/>
      <c r="O162" s="70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</row>
    <row r="163" spans="1:39" ht="1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52"/>
      <c r="N163" s="70"/>
      <c r="O163" s="70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</row>
    <row r="164" spans="1:39" ht="1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52"/>
      <c r="N164" s="70"/>
      <c r="O164" s="70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</row>
    <row r="165" spans="1:39" ht="1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52"/>
      <c r="N165" s="70"/>
      <c r="O165" s="70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</row>
    <row r="166" spans="1:39" ht="1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52"/>
      <c r="N166" s="70"/>
      <c r="O166" s="70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</row>
    <row r="167" spans="1:39" ht="1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52"/>
      <c r="N167" s="70"/>
      <c r="O167" s="70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</row>
    <row r="168" spans="1:39" ht="1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52"/>
      <c r="N168" s="70"/>
      <c r="O168" s="70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</row>
    <row r="169" spans="1:39" ht="1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52"/>
      <c r="N169" s="70"/>
      <c r="O169" s="70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</row>
    <row r="170" spans="1:39" ht="1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52"/>
      <c r="N170" s="70"/>
      <c r="O170" s="70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</row>
    <row r="171" spans="1:39" ht="1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52"/>
      <c r="N171" s="70"/>
      <c r="O171" s="70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</row>
    <row r="172" spans="1:39" ht="1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52"/>
      <c r="N172" s="70"/>
      <c r="O172" s="70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</row>
    <row r="173" spans="1:39" ht="1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52"/>
      <c r="N173" s="70"/>
      <c r="O173" s="70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</row>
    <row r="174" spans="1:39" ht="1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52"/>
      <c r="N174" s="70"/>
      <c r="O174" s="70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</row>
    <row r="175" spans="1:39" ht="1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52"/>
      <c r="N175" s="70"/>
      <c r="O175" s="70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</row>
    <row r="176" spans="1:39" ht="1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52"/>
      <c r="N176" s="70"/>
      <c r="O176" s="70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</row>
    <row r="177" spans="1:39" ht="1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52"/>
      <c r="N177" s="70"/>
      <c r="O177" s="70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</row>
    <row r="178" spans="1:15" ht="1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3"/>
      <c r="N178" s="31"/>
      <c r="O178" s="32"/>
    </row>
    <row r="179" spans="1:15" ht="1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3"/>
      <c r="N179" s="31"/>
      <c r="O179" s="32"/>
    </row>
    <row r="180" spans="1:15" ht="1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3"/>
      <c r="N180" s="31"/>
      <c r="O180" s="32"/>
    </row>
    <row r="181" spans="1:15" ht="1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3"/>
      <c r="N181" s="31"/>
      <c r="O181" s="32"/>
    </row>
    <row r="182" spans="1:15" ht="1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3"/>
      <c r="N182" s="31"/>
      <c r="O182" s="32"/>
    </row>
    <row r="183" spans="1:15" ht="1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3"/>
      <c r="N183" s="31"/>
      <c r="O183" s="32"/>
    </row>
    <row r="184" spans="1:15" ht="1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3"/>
      <c r="N184" s="31"/>
      <c r="O184" s="32"/>
    </row>
    <row r="185" spans="1:15" ht="1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3"/>
      <c r="N185" s="31"/>
      <c r="O185" s="32"/>
    </row>
    <row r="186" spans="1:15" ht="1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3"/>
      <c r="N186" s="31"/>
      <c r="O186" s="32"/>
    </row>
    <row r="187" spans="1:15" ht="1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3"/>
      <c r="N187" s="31"/>
      <c r="O187" s="32"/>
    </row>
    <row r="188" spans="1:15" ht="1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3"/>
      <c r="N188" s="31"/>
      <c r="O188" s="32"/>
    </row>
    <row r="189" spans="1:15" ht="1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3"/>
      <c r="N189" s="31"/>
      <c r="O189" s="32"/>
    </row>
    <row r="190" spans="1:15" ht="1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3"/>
      <c r="N190" s="31"/>
      <c r="O190" s="32"/>
    </row>
    <row r="191" spans="1:15" ht="1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3"/>
      <c r="N191" s="31"/>
      <c r="O191" s="32"/>
    </row>
    <row r="192" spans="1:15" ht="1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3"/>
      <c r="N192" s="31"/>
      <c r="O192" s="32"/>
    </row>
    <row r="193" spans="1:15" ht="1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3"/>
      <c r="N193" s="31"/>
      <c r="O193" s="32"/>
    </row>
    <row r="194" spans="1:15" ht="1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3"/>
      <c r="N194" s="31"/>
      <c r="O194" s="32"/>
    </row>
    <row r="195" spans="1:15" ht="1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3"/>
      <c r="N195" s="31"/>
      <c r="O195" s="32"/>
    </row>
    <row r="196" spans="1:15" ht="1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3"/>
      <c r="N196" s="31"/>
      <c r="O196" s="32"/>
    </row>
    <row r="197" spans="1:15" ht="1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3"/>
      <c r="N197" s="31"/>
      <c r="O197" s="32"/>
    </row>
    <row r="198" spans="1:15" ht="1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3"/>
      <c r="N198" s="31"/>
      <c r="O198" s="32"/>
    </row>
    <row r="199" spans="1:15" ht="1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3"/>
      <c r="N199" s="31"/>
      <c r="O199" s="32"/>
    </row>
    <row r="200" spans="1:15" ht="1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3"/>
      <c r="N200" s="31"/>
      <c r="O200" s="32"/>
    </row>
    <row r="201" spans="1:15" ht="1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3"/>
      <c r="N201" s="31"/>
      <c r="O201" s="32"/>
    </row>
    <row r="202" spans="1:15" ht="1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3"/>
      <c r="N202" s="31"/>
      <c r="O202" s="32"/>
    </row>
    <row r="203" spans="1:15" ht="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3"/>
      <c r="N203" s="31"/>
      <c r="O203" s="32"/>
    </row>
    <row r="204" spans="1:15" ht="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3"/>
      <c r="N204" s="31"/>
      <c r="O204" s="32"/>
    </row>
    <row r="205" spans="1:15" ht="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3"/>
      <c r="N205" s="31"/>
      <c r="O205" s="32"/>
    </row>
    <row r="206" spans="1:15" ht="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3"/>
      <c r="N206" s="31"/>
      <c r="O206" s="32"/>
    </row>
    <row r="207" spans="1:15" ht="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3"/>
      <c r="N207" s="31"/>
      <c r="O207" s="32"/>
    </row>
    <row r="208" spans="1:15" ht="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3"/>
      <c r="N208" s="31"/>
      <c r="O208" s="32"/>
    </row>
    <row r="209" spans="1:15" ht="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3"/>
      <c r="N209" s="31"/>
      <c r="O209" s="32"/>
    </row>
    <row r="210" spans="1:15" ht="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3"/>
      <c r="N210" s="31"/>
      <c r="O210" s="32"/>
    </row>
    <row r="211" spans="1:15" ht="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3"/>
      <c r="N211" s="31"/>
      <c r="O211" s="32"/>
    </row>
    <row r="212" spans="1:15" ht="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3"/>
      <c r="N212" s="31"/>
      <c r="O212" s="32"/>
    </row>
    <row r="213" spans="1:15" ht="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3"/>
      <c r="N213" s="31"/>
      <c r="O213" s="32"/>
    </row>
    <row r="214" spans="1:15" ht="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3"/>
      <c r="N214" s="31"/>
      <c r="O214" s="32"/>
    </row>
    <row r="215" spans="1:15" ht="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3"/>
      <c r="N215" s="31"/>
      <c r="O215" s="32"/>
    </row>
    <row r="216" spans="1:15" ht="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3"/>
      <c r="N216" s="31"/>
      <c r="O216" s="32"/>
    </row>
    <row r="217" spans="1:15" ht="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3"/>
      <c r="N217" s="31"/>
      <c r="O217" s="32"/>
    </row>
    <row r="218" spans="1:15" ht="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3"/>
      <c r="N218" s="31"/>
      <c r="O218" s="32"/>
    </row>
    <row r="219" spans="1:15" ht="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3"/>
      <c r="N219" s="31"/>
      <c r="O219" s="32"/>
    </row>
    <row r="220" spans="1:15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3"/>
      <c r="N220" s="31"/>
      <c r="O220" s="32"/>
    </row>
    <row r="221" spans="1:15" ht="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3"/>
      <c r="N221" s="31"/>
      <c r="O221" s="32"/>
    </row>
    <row r="222" spans="1:15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3"/>
      <c r="N222" s="31"/>
      <c r="O222" s="32"/>
    </row>
    <row r="223" spans="1:15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3"/>
      <c r="N223" s="31"/>
      <c r="O223" s="32"/>
    </row>
    <row r="224" spans="1:15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3"/>
      <c r="N224" s="31"/>
      <c r="O224" s="32"/>
    </row>
    <row r="225" spans="1:15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3"/>
      <c r="N225" s="31"/>
      <c r="O225" s="32"/>
    </row>
    <row r="226" spans="1:15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3"/>
      <c r="N226" s="31"/>
      <c r="O226" s="32"/>
    </row>
    <row r="227" spans="1:15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3"/>
      <c r="N227" s="31"/>
      <c r="O227" s="32"/>
    </row>
    <row r="228" spans="1:15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3"/>
      <c r="N228" s="31"/>
      <c r="O228" s="32"/>
    </row>
    <row r="229" spans="1:15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3"/>
      <c r="N229" s="31"/>
      <c r="O229" s="32"/>
    </row>
    <row r="230" spans="1:15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3"/>
      <c r="N230" s="31"/>
      <c r="O230" s="32"/>
    </row>
    <row r="231" spans="1:15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3"/>
      <c r="N231" s="31"/>
      <c r="O231" s="32"/>
    </row>
    <row r="232" spans="1:15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3"/>
      <c r="N232" s="31"/>
      <c r="O232" s="32"/>
    </row>
    <row r="233" spans="1:15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3"/>
      <c r="N233" s="31"/>
      <c r="O233" s="32"/>
    </row>
    <row r="234" spans="1:15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3"/>
      <c r="N234" s="31"/>
      <c r="O234" s="32"/>
    </row>
    <row r="235" spans="1:15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3"/>
      <c r="N235" s="31"/>
      <c r="O235" s="32"/>
    </row>
    <row r="236" spans="1:15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3"/>
      <c r="N236" s="31"/>
      <c r="O236" s="32"/>
    </row>
    <row r="237" spans="1:15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3"/>
      <c r="N237" s="31"/>
      <c r="O237" s="32"/>
    </row>
    <row r="238" spans="1:15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3"/>
      <c r="N238" s="31"/>
      <c r="O238" s="32"/>
    </row>
    <row r="239" spans="1:15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3"/>
      <c r="N239" s="31"/>
      <c r="O239" s="32"/>
    </row>
    <row r="240" spans="1:15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3"/>
      <c r="N240" s="31"/>
      <c r="O240" s="32"/>
    </row>
    <row r="241" spans="1:15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3"/>
      <c r="N241" s="31"/>
      <c r="O241" s="32"/>
    </row>
    <row r="242" spans="1:15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3"/>
      <c r="N242" s="31"/>
      <c r="O242" s="32"/>
    </row>
    <row r="243" spans="1:15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3"/>
      <c r="N243" s="31"/>
      <c r="O243" s="32"/>
    </row>
    <row r="244" spans="1:15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3"/>
      <c r="N244" s="31"/>
      <c r="O244" s="32"/>
    </row>
    <row r="245" spans="1:15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3"/>
      <c r="N245" s="31"/>
      <c r="O245" s="32"/>
    </row>
    <row r="246" spans="1:15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3"/>
      <c r="N246" s="31"/>
      <c r="O246" s="32"/>
    </row>
    <row r="247" spans="1:15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3"/>
      <c r="N247" s="31"/>
      <c r="O247" s="32"/>
    </row>
    <row r="248" spans="1:15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3"/>
      <c r="N248" s="31"/>
      <c r="O248" s="32"/>
    </row>
    <row r="249" spans="1:15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3"/>
      <c r="N249" s="31"/>
      <c r="O249" s="32"/>
    </row>
    <row r="250" spans="1:15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3"/>
      <c r="N250" s="31"/>
      <c r="O250" s="32"/>
    </row>
    <row r="251" spans="1:15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3"/>
      <c r="N251" s="31"/>
      <c r="O251" s="32"/>
    </row>
    <row r="252" spans="1:15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3"/>
      <c r="N252" s="31"/>
      <c r="O252" s="32"/>
    </row>
    <row r="253" spans="1:15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3"/>
      <c r="N253" s="31"/>
      <c r="O253" s="32"/>
    </row>
    <row r="254" spans="1:15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3"/>
      <c r="N254" s="31"/>
      <c r="O254" s="32"/>
    </row>
    <row r="255" spans="1:15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3"/>
      <c r="N255" s="31"/>
      <c r="O255" s="32"/>
    </row>
    <row r="256" spans="1:15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3"/>
      <c r="N256" s="31"/>
      <c r="O256" s="32"/>
    </row>
    <row r="257" spans="1:15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3"/>
      <c r="N257" s="31"/>
      <c r="O257" s="32"/>
    </row>
    <row r="258" spans="1:15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3"/>
      <c r="N258" s="31"/>
      <c r="O258" s="32"/>
    </row>
    <row r="259" spans="1:15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3"/>
      <c r="N259" s="31"/>
      <c r="O259" s="32"/>
    </row>
    <row r="260" spans="1:15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3"/>
      <c r="N260" s="31"/>
      <c r="O260" s="32"/>
    </row>
    <row r="261" spans="1:15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3"/>
      <c r="N261" s="31"/>
      <c r="O261" s="32"/>
    </row>
    <row r="262" spans="1:15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3"/>
      <c r="N262" s="31"/>
      <c r="O262" s="32"/>
    </row>
    <row r="263" spans="1:15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3"/>
      <c r="N263" s="31"/>
      <c r="O263" s="32"/>
    </row>
    <row r="264" spans="1:15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3"/>
      <c r="N264" s="31"/>
      <c r="O264" s="32"/>
    </row>
    <row r="265" spans="1:15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3"/>
      <c r="N265" s="31"/>
      <c r="O265" s="32"/>
    </row>
    <row r="266" spans="1:15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3"/>
      <c r="N266" s="31"/>
      <c r="O266" s="32"/>
    </row>
    <row r="267" spans="1:15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3"/>
      <c r="N267" s="31"/>
      <c r="O267" s="32"/>
    </row>
    <row r="268" spans="1:15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3"/>
      <c r="N268" s="31"/>
      <c r="O268" s="32"/>
    </row>
    <row r="269" spans="1:15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3"/>
      <c r="N269" s="31"/>
      <c r="O269" s="32"/>
    </row>
    <row r="270" spans="1:15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3"/>
      <c r="N270" s="31"/>
      <c r="O270" s="32"/>
    </row>
    <row r="271" spans="1:15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3"/>
      <c r="N271" s="31"/>
      <c r="O271" s="32"/>
    </row>
    <row r="272" spans="1:15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3"/>
      <c r="N272" s="31"/>
      <c r="O272" s="32"/>
    </row>
    <row r="273" spans="1:15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3"/>
      <c r="N273" s="31"/>
      <c r="O273" s="32"/>
    </row>
    <row r="274" spans="1:15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3"/>
      <c r="N274" s="31"/>
      <c r="O274" s="32"/>
    </row>
    <row r="275" spans="1:15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3"/>
      <c r="N275" s="31"/>
      <c r="O275" s="32"/>
    </row>
    <row r="276" spans="1:15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3"/>
      <c r="N276" s="31"/>
      <c r="O276" s="32"/>
    </row>
    <row r="277" spans="1:15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3"/>
      <c r="N277" s="31"/>
      <c r="O277" s="32"/>
    </row>
    <row r="278" spans="1:15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3"/>
      <c r="N278" s="31"/>
      <c r="O278" s="32"/>
    </row>
    <row r="279" spans="1:15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3"/>
      <c r="N279" s="31"/>
      <c r="O279" s="32"/>
    </row>
    <row r="280" spans="1:15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3"/>
      <c r="N280" s="31"/>
      <c r="O280" s="32"/>
    </row>
    <row r="281" spans="1:15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3"/>
      <c r="N281" s="31"/>
      <c r="O281" s="32"/>
    </row>
    <row r="282" spans="1:15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3"/>
      <c r="N282" s="31"/>
      <c r="O282" s="32"/>
    </row>
    <row r="283" spans="1:15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3"/>
      <c r="N283" s="31"/>
      <c r="O283" s="32"/>
    </row>
    <row r="284" spans="1:15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3"/>
      <c r="N284" s="31"/>
      <c r="O284" s="32"/>
    </row>
    <row r="285" spans="1:15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3"/>
      <c r="N285" s="31"/>
      <c r="O285" s="32"/>
    </row>
    <row r="286" spans="1:15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3"/>
      <c r="N286" s="31"/>
      <c r="O286" s="32"/>
    </row>
    <row r="287" spans="1:15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3"/>
      <c r="N287" s="31"/>
      <c r="O287" s="32"/>
    </row>
    <row r="288" spans="1:15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3"/>
      <c r="N288" s="31"/>
      <c r="O288" s="32"/>
    </row>
    <row r="289" spans="1:15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3"/>
      <c r="N289" s="31"/>
      <c r="O289" s="32"/>
    </row>
    <row r="290" spans="1:15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3"/>
      <c r="N290" s="31"/>
      <c r="O290" s="32"/>
    </row>
    <row r="291" spans="1:15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3"/>
      <c r="N291" s="31"/>
      <c r="O291" s="32"/>
    </row>
    <row r="292" spans="1:15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3"/>
      <c r="N292" s="31"/>
      <c r="O292" s="32"/>
    </row>
    <row r="293" spans="1:15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3"/>
      <c r="N293" s="31"/>
      <c r="O293" s="32"/>
    </row>
    <row r="294" spans="1:15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3"/>
      <c r="N294" s="31"/>
      <c r="O294" s="32"/>
    </row>
    <row r="295" spans="1:15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3"/>
      <c r="N295" s="31"/>
      <c r="O295" s="32"/>
    </row>
    <row r="296" spans="1:15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3"/>
      <c r="N296" s="31"/>
      <c r="O296" s="32"/>
    </row>
    <row r="297" spans="1:15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3"/>
      <c r="N297" s="31"/>
      <c r="O297" s="32"/>
    </row>
    <row r="298" spans="1:15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3"/>
      <c r="N298" s="31"/>
      <c r="O298" s="32"/>
    </row>
    <row r="299" spans="1:15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3"/>
      <c r="N299" s="31"/>
      <c r="O299" s="32"/>
    </row>
    <row r="300" spans="1:15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3"/>
      <c r="N300" s="31"/>
      <c r="O300" s="32"/>
    </row>
    <row r="301" spans="1:15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3"/>
      <c r="N301" s="31"/>
      <c r="O301" s="32"/>
    </row>
    <row r="302" spans="1:15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3"/>
      <c r="N302" s="31"/>
      <c r="O302" s="32"/>
    </row>
    <row r="303" spans="1:15" ht="1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3"/>
      <c r="N303" s="31"/>
      <c r="O303" s="32"/>
    </row>
    <row r="304" spans="1:15" ht="1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3"/>
      <c r="N304" s="31"/>
      <c r="O304" s="32"/>
    </row>
    <row r="305" spans="1:15" ht="1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3"/>
      <c r="N305" s="31"/>
      <c r="O305" s="32"/>
    </row>
    <row r="306" spans="1:15" ht="1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3"/>
      <c r="N306" s="31"/>
      <c r="O306" s="32"/>
    </row>
    <row r="307" spans="1:15" ht="1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3"/>
      <c r="N307" s="31"/>
      <c r="O307" s="32"/>
    </row>
    <row r="308" spans="1:15" ht="1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3"/>
      <c r="N308" s="31"/>
      <c r="O308" s="32"/>
    </row>
    <row r="309" spans="1:15" ht="1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3"/>
      <c r="N309" s="31"/>
      <c r="O309" s="32"/>
    </row>
    <row r="310" spans="1:15" ht="1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3"/>
      <c r="N310" s="31"/>
      <c r="O310" s="32"/>
    </row>
    <row r="311" spans="1:15" ht="1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3"/>
      <c r="N311" s="31"/>
      <c r="O311" s="32"/>
    </row>
    <row r="312" spans="1:15" ht="1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3"/>
      <c r="N312" s="31"/>
      <c r="O312" s="32"/>
    </row>
    <row r="313" spans="1:15" ht="1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3"/>
      <c r="N313" s="31"/>
      <c r="O313" s="32"/>
    </row>
    <row r="314" spans="1:15" ht="1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3"/>
      <c r="N314" s="31"/>
      <c r="O314" s="32"/>
    </row>
    <row r="315" spans="1:15" ht="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3"/>
      <c r="N315" s="31"/>
      <c r="O315" s="32"/>
    </row>
    <row r="316" spans="1:15" ht="1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3"/>
      <c r="N316" s="31"/>
      <c r="O316" s="32"/>
    </row>
    <row r="317" spans="1:15" ht="1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3"/>
      <c r="N317" s="31"/>
      <c r="O317" s="32"/>
    </row>
    <row r="318" spans="1:15" ht="1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3"/>
      <c r="N318" s="31"/>
      <c r="O318" s="32"/>
    </row>
    <row r="319" spans="1:15" ht="1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3"/>
      <c r="N319" s="31"/>
      <c r="O319" s="32"/>
    </row>
    <row r="320" spans="1:15" ht="1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3"/>
      <c r="N320" s="31"/>
      <c r="O320" s="32"/>
    </row>
    <row r="321" spans="1:15" ht="1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3"/>
      <c r="N321" s="31"/>
      <c r="O321" s="32"/>
    </row>
    <row r="322" spans="1:15" ht="1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3"/>
      <c r="N322" s="31"/>
      <c r="O322" s="32"/>
    </row>
    <row r="323" spans="1:15" ht="1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3"/>
      <c r="N323" s="31"/>
      <c r="O323" s="32"/>
    </row>
    <row r="324" spans="1:15" ht="1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3"/>
      <c r="N324" s="31"/>
      <c r="O324" s="32"/>
    </row>
    <row r="325" spans="1:15" ht="1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3"/>
      <c r="N325" s="31"/>
      <c r="O325" s="32"/>
    </row>
    <row r="326" spans="1:15" ht="1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3"/>
      <c r="N326" s="31"/>
      <c r="O326" s="32"/>
    </row>
    <row r="327" spans="1:15" ht="1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3"/>
      <c r="N327" s="31"/>
      <c r="O327" s="32"/>
    </row>
    <row r="328" spans="1:15" ht="1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3"/>
      <c r="N328" s="31"/>
      <c r="O328" s="32"/>
    </row>
    <row r="329" spans="1:15" ht="1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3"/>
      <c r="N329" s="31"/>
      <c r="O329" s="32"/>
    </row>
    <row r="330" spans="1:15" ht="1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3"/>
      <c r="N330" s="31"/>
      <c r="O330" s="32"/>
    </row>
    <row r="331" spans="1:15" ht="1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3"/>
      <c r="N331" s="31"/>
      <c r="O331" s="32"/>
    </row>
    <row r="332" spans="1:15" ht="1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3"/>
      <c r="N332" s="31"/>
      <c r="O332" s="32"/>
    </row>
    <row r="333" spans="1:15" ht="1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3"/>
      <c r="N333" s="31"/>
      <c r="O333" s="32"/>
    </row>
    <row r="334" spans="1:15" ht="1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3"/>
      <c r="N334" s="31"/>
      <c r="O334" s="32"/>
    </row>
    <row r="335" spans="1:15" ht="1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3"/>
      <c r="N335" s="31"/>
      <c r="O335" s="32"/>
    </row>
    <row r="336" spans="1:15" ht="1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3"/>
      <c r="N336" s="31"/>
      <c r="O336" s="32"/>
    </row>
    <row r="337" spans="1:15" ht="1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3"/>
      <c r="N337" s="31"/>
      <c r="O337" s="32"/>
    </row>
    <row r="338" spans="1:15" ht="1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3"/>
      <c r="N338" s="31"/>
      <c r="O338" s="32"/>
    </row>
    <row r="339" spans="1:15" ht="1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3"/>
      <c r="N339" s="31"/>
      <c r="O339" s="32"/>
    </row>
    <row r="340" spans="1:15" ht="1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3"/>
      <c r="N340" s="31"/>
      <c r="O340" s="32"/>
    </row>
    <row r="341" spans="1:15" ht="1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3"/>
      <c r="N341" s="31"/>
      <c r="O341" s="32"/>
    </row>
    <row r="342" spans="1:15" ht="1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3"/>
      <c r="N342" s="31"/>
      <c r="O342" s="32"/>
    </row>
    <row r="343" spans="1:15" ht="1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3"/>
      <c r="N343" s="31"/>
      <c r="O343" s="32"/>
    </row>
    <row r="344" spans="1:15" ht="1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3"/>
      <c r="N344" s="31"/>
      <c r="O344" s="32"/>
    </row>
    <row r="345" spans="1:15" ht="1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3"/>
      <c r="N345" s="31"/>
      <c r="O345" s="32"/>
    </row>
    <row r="346" spans="1:15" ht="1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3"/>
      <c r="N346" s="31"/>
      <c r="O346" s="32"/>
    </row>
    <row r="347" spans="1:15" ht="1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3"/>
      <c r="N347" s="31"/>
      <c r="O347" s="32"/>
    </row>
    <row r="348" spans="1:15" ht="1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3"/>
      <c r="N348" s="31"/>
      <c r="O348" s="32"/>
    </row>
    <row r="349" spans="1:15" ht="1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3"/>
      <c r="N349" s="31"/>
      <c r="O349" s="32"/>
    </row>
    <row r="350" spans="1:15" ht="1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3"/>
      <c r="N350" s="31"/>
      <c r="O350" s="32"/>
    </row>
    <row r="351" spans="1:15" ht="1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3"/>
      <c r="N351" s="31"/>
      <c r="O351" s="32"/>
    </row>
    <row r="352" spans="1:15" ht="1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3"/>
      <c r="N352" s="31"/>
      <c r="O352" s="32"/>
    </row>
    <row r="353" spans="1:15" ht="1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3"/>
      <c r="N353" s="31"/>
      <c r="O353" s="32"/>
    </row>
    <row r="354" spans="1:15" ht="1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3"/>
      <c r="N354" s="31"/>
      <c r="O354" s="32"/>
    </row>
    <row r="355" spans="1:15" ht="1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3"/>
      <c r="N355" s="31"/>
      <c r="O355" s="32"/>
    </row>
    <row r="356" spans="1:15" ht="1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3"/>
      <c r="N356" s="31"/>
      <c r="O356" s="32"/>
    </row>
    <row r="357" spans="1:15" ht="1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3"/>
      <c r="N357" s="31"/>
      <c r="O357" s="32"/>
    </row>
    <row r="358" spans="1:15" ht="1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3"/>
      <c r="N358" s="31"/>
      <c r="O358" s="32"/>
    </row>
    <row r="359" spans="1:15" ht="1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3"/>
      <c r="N359" s="31"/>
      <c r="O359" s="32"/>
    </row>
    <row r="360" spans="1:15" ht="1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3"/>
      <c r="N360" s="31"/>
      <c r="O360" s="32"/>
    </row>
    <row r="361" spans="1:15" ht="1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3"/>
      <c r="N361" s="31"/>
      <c r="O361" s="32"/>
    </row>
    <row r="362" spans="1:15" ht="1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3"/>
      <c r="N362" s="31"/>
      <c r="O362" s="32"/>
    </row>
    <row r="363" spans="1:15" ht="1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3"/>
      <c r="N363" s="31"/>
      <c r="O363" s="32"/>
    </row>
    <row r="364" spans="1:15" ht="1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3"/>
      <c r="N364" s="31"/>
      <c r="O364" s="32"/>
    </row>
    <row r="365" spans="1:15" ht="1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3"/>
      <c r="N365" s="31"/>
      <c r="O365" s="32"/>
    </row>
    <row r="366" spans="1:15" ht="1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3"/>
      <c r="N366" s="31"/>
      <c r="O366" s="32"/>
    </row>
    <row r="367" spans="1:15" ht="1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3"/>
      <c r="N367" s="31"/>
      <c r="O367" s="32"/>
    </row>
    <row r="368" spans="1:15" ht="1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3"/>
      <c r="N368" s="31"/>
      <c r="O368" s="32"/>
    </row>
    <row r="369" spans="1:15" ht="1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3"/>
      <c r="N369" s="31"/>
      <c r="O369" s="32"/>
    </row>
    <row r="370" spans="1:15" ht="1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3"/>
      <c r="N370" s="31"/>
      <c r="O370" s="32"/>
    </row>
    <row r="371" spans="1:15" ht="1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3"/>
      <c r="N371" s="31"/>
      <c r="O371" s="32"/>
    </row>
    <row r="372" spans="1:15" ht="1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3"/>
      <c r="N372" s="31"/>
      <c r="O372" s="32"/>
    </row>
    <row r="373" spans="1:15" ht="1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3"/>
      <c r="N373" s="31"/>
      <c r="O373" s="32"/>
    </row>
    <row r="374" spans="1:15" ht="1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3"/>
      <c r="N374" s="31"/>
      <c r="O374" s="32"/>
    </row>
    <row r="375" spans="1:15" ht="1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3"/>
      <c r="N375" s="31"/>
      <c r="O375" s="32"/>
    </row>
    <row r="376" spans="1:15" ht="1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3"/>
      <c r="N376" s="31"/>
      <c r="O376" s="32"/>
    </row>
    <row r="377" spans="1:15" ht="1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3"/>
      <c r="N377" s="31"/>
      <c r="O377" s="32"/>
    </row>
    <row r="378" spans="1:15" ht="1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3"/>
      <c r="N378" s="31"/>
      <c r="O378" s="32"/>
    </row>
    <row r="379" spans="1:15" ht="1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3"/>
      <c r="N379" s="31"/>
      <c r="O379" s="32"/>
    </row>
    <row r="380" spans="1:15" ht="1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3"/>
      <c r="N380" s="31"/>
      <c r="O380" s="32"/>
    </row>
    <row r="381" spans="1:15" ht="1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3"/>
      <c r="N381" s="31"/>
      <c r="O381" s="32"/>
    </row>
    <row r="382" spans="1:15" ht="1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3"/>
      <c r="N382" s="31"/>
      <c r="O382" s="32"/>
    </row>
    <row r="383" spans="1:15" ht="1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3"/>
      <c r="N383" s="31"/>
      <c r="O383" s="32"/>
    </row>
    <row r="384" spans="1:15" ht="1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3"/>
      <c r="N384" s="31"/>
      <c r="O384" s="32"/>
    </row>
    <row r="385" spans="1:15" ht="1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3"/>
      <c r="N385" s="31"/>
      <c r="O385" s="32"/>
    </row>
    <row r="386" spans="1:15" ht="1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3"/>
      <c r="N386" s="31"/>
      <c r="O386" s="32"/>
    </row>
    <row r="387" spans="1:15" ht="1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3"/>
      <c r="N387" s="31"/>
      <c r="O387" s="32"/>
    </row>
    <row r="388" spans="1:15" ht="1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3"/>
      <c r="N388" s="31"/>
      <c r="O388" s="32"/>
    </row>
    <row r="389" spans="1:15" ht="1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3"/>
      <c r="N389" s="31"/>
      <c r="O389" s="32"/>
    </row>
    <row r="390" spans="1:15" ht="1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3"/>
      <c r="N390" s="31"/>
      <c r="O390" s="32"/>
    </row>
    <row r="391" spans="1:15" ht="1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3"/>
      <c r="N391" s="31"/>
      <c r="O391" s="32"/>
    </row>
    <row r="392" spans="1:15" ht="1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3"/>
      <c r="N392" s="31"/>
      <c r="O392" s="32"/>
    </row>
    <row r="393" spans="1:15" ht="1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3"/>
      <c r="N393" s="31"/>
      <c r="O393" s="32"/>
    </row>
    <row r="394" spans="1:15" ht="1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3"/>
      <c r="N394" s="31"/>
      <c r="O394" s="32"/>
    </row>
    <row r="395" spans="1:15" ht="1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3"/>
      <c r="N395" s="31"/>
      <c r="O395" s="32"/>
    </row>
    <row r="396" spans="1:15" ht="1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3"/>
      <c r="N396" s="31"/>
      <c r="O396" s="32"/>
    </row>
    <row r="397" spans="1:15" ht="1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3"/>
      <c r="N397" s="31"/>
      <c r="O397" s="32"/>
    </row>
    <row r="398" spans="1:15" ht="1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3"/>
      <c r="N398" s="31"/>
      <c r="O398" s="32"/>
    </row>
    <row r="399" spans="1:15" ht="1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3"/>
      <c r="N399" s="31"/>
      <c r="O399" s="32"/>
    </row>
    <row r="400" spans="1:15" ht="1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3"/>
      <c r="N400" s="31"/>
      <c r="O400" s="32"/>
    </row>
    <row r="401" spans="1:15" ht="1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3"/>
      <c r="N401" s="31"/>
      <c r="O401" s="32"/>
    </row>
    <row r="402" spans="1:15" ht="1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3"/>
      <c r="N402" s="31"/>
      <c r="O402" s="32"/>
    </row>
    <row r="403" spans="1:15" ht="1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3"/>
      <c r="N403" s="31"/>
      <c r="O403" s="32"/>
    </row>
    <row r="404" spans="1:15" ht="1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3"/>
      <c r="N404" s="31"/>
      <c r="O404" s="32"/>
    </row>
    <row r="405" spans="1:15" ht="1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3"/>
      <c r="N405" s="31"/>
      <c r="O405" s="32"/>
    </row>
    <row r="406" spans="1:15" ht="1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3"/>
      <c r="N406" s="31"/>
      <c r="O406" s="32"/>
    </row>
    <row r="407" spans="1:15" ht="1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3"/>
      <c r="N407" s="31"/>
      <c r="O407" s="32"/>
    </row>
    <row r="408" spans="1:15" ht="1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3"/>
      <c r="N408" s="31"/>
      <c r="O408" s="32"/>
    </row>
    <row r="409" spans="1:15" ht="1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3"/>
      <c r="N409" s="31"/>
      <c r="O409" s="32"/>
    </row>
    <row r="410" spans="1:15" ht="1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3"/>
      <c r="N410" s="31"/>
      <c r="O410" s="32"/>
    </row>
    <row r="411" spans="1:15" ht="1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3"/>
      <c r="N411" s="31"/>
      <c r="O411" s="32"/>
    </row>
    <row r="412" spans="1:15" ht="1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3"/>
      <c r="N412" s="31"/>
      <c r="O412" s="32"/>
    </row>
    <row r="413" spans="1:15" ht="1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3"/>
      <c r="N413" s="31"/>
      <c r="O413" s="32"/>
    </row>
    <row r="414" spans="1:15" ht="1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3"/>
      <c r="N414" s="31"/>
      <c r="O414" s="32"/>
    </row>
    <row r="415" spans="1:15" ht="1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3"/>
      <c r="N415" s="31"/>
      <c r="O415" s="32"/>
    </row>
    <row r="416" spans="1:15" ht="1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3"/>
      <c r="N416" s="31"/>
      <c r="O416" s="32"/>
    </row>
    <row r="417" spans="1:15" ht="1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3"/>
      <c r="N417" s="31"/>
      <c r="O417" s="32"/>
    </row>
    <row r="418" spans="1:15" ht="1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3"/>
      <c r="N418" s="31"/>
      <c r="O418" s="32"/>
    </row>
    <row r="419" spans="1:15" ht="1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3"/>
      <c r="N419" s="31"/>
      <c r="O419" s="32"/>
    </row>
    <row r="420" spans="1:15" ht="1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3"/>
      <c r="N420" s="31"/>
      <c r="O420" s="32"/>
    </row>
    <row r="421" spans="1:15" ht="1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3"/>
      <c r="N421" s="31"/>
      <c r="O421" s="32"/>
    </row>
    <row r="422" spans="1:15" ht="1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3"/>
      <c r="N422" s="31"/>
      <c r="O422" s="32"/>
    </row>
    <row r="423" spans="1:15" ht="1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3"/>
      <c r="N423" s="31"/>
      <c r="O423" s="32"/>
    </row>
    <row r="424" spans="1:15" ht="1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3"/>
      <c r="N424" s="31"/>
      <c r="O424" s="32"/>
    </row>
    <row r="425" spans="1:15" ht="1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3"/>
      <c r="N425" s="31"/>
      <c r="O425" s="32"/>
    </row>
    <row r="426" spans="1:15" ht="1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3"/>
      <c r="N426" s="31"/>
      <c r="O426" s="32"/>
    </row>
    <row r="427" spans="1:15" ht="1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3"/>
      <c r="N427" s="31"/>
      <c r="O427" s="32"/>
    </row>
    <row r="428" spans="1:15" ht="1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3"/>
      <c r="N428" s="31"/>
      <c r="O428" s="32"/>
    </row>
    <row r="429" spans="1:15" ht="1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3"/>
      <c r="N429" s="31"/>
      <c r="O429" s="32"/>
    </row>
    <row r="430" spans="1:15" ht="1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3"/>
      <c r="N430" s="31"/>
      <c r="O430" s="32"/>
    </row>
    <row r="431" spans="1:15" ht="1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3"/>
      <c r="N431" s="31"/>
      <c r="O431" s="32"/>
    </row>
    <row r="432" spans="1:15" ht="1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3"/>
      <c r="N432" s="31"/>
      <c r="O432" s="32"/>
    </row>
    <row r="433" spans="1:15" ht="1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3"/>
      <c r="N433" s="31"/>
      <c r="O433" s="32"/>
    </row>
    <row r="434" spans="1:15" ht="1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3"/>
      <c r="N434" s="31"/>
      <c r="O434" s="32"/>
    </row>
    <row r="435" spans="1:15" ht="1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3"/>
      <c r="N435" s="31"/>
      <c r="O435" s="32"/>
    </row>
    <row r="436" spans="1:15" ht="1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3"/>
      <c r="N436" s="31"/>
      <c r="O436" s="32"/>
    </row>
    <row r="437" spans="1:15" ht="1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3"/>
      <c r="N437" s="31"/>
      <c r="O437" s="32"/>
    </row>
    <row r="438" spans="1:15" ht="1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3"/>
      <c r="N438" s="31"/>
      <c r="O438" s="32"/>
    </row>
    <row r="439" spans="1:15" ht="1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3"/>
      <c r="N439" s="31"/>
      <c r="O439" s="32"/>
    </row>
    <row r="440" spans="1:15" ht="1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3"/>
      <c r="N440" s="31"/>
      <c r="O440" s="32"/>
    </row>
    <row r="441" spans="1:15" ht="1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3"/>
      <c r="N441" s="31"/>
      <c r="O441" s="32"/>
    </row>
    <row r="442" spans="1:15" ht="1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3"/>
      <c r="N442" s="31"/>
      <c r="O442" s="32"/>
    </row>
    <row r="443" spans="1:15" ht="1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3"/>
      <c r="N443" s="31"/>
      <c r="O443" s="32"/>
    </row>
    <row r="444" spans="1:15" ht="1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3"/>
      <c r="N444" s="31"/>
      <c r="O444" s="32"/>
    </row>
    <row r="445" spans="1:15" ht="1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3"/>
      <c r="N445" s="31"/>
      <c r="O445" s="32"/>
    </row>
    <row r="446" spans="1:15" ht="1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3"/>
      <c r="N446" s="31"/>
      <c r="O446" s="32"/>
    </row>
    <row r="447" spans="1:15" ht="1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3"/>
      <c r="N447" s="31"/>
      <c r="O447" s="32"/>
    </row>
    <row r="448" spans="1:15" ht="1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3"/>
      <c r="N448" s="31"/>
      <c r="O448" s="32"/>
    </row>
    <row r="449" spans="1:15" ht="1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3"/>
      <c r="N449" s="31"/>
      <c r="O449" s="32"/>
    </row>
    <row r="450" spans="1:15" ht="1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3"/>
      <c r="N450" s="31"/>
      <c r="O450" s="32"/>
    </row>
    <row r="451" spans="1:15" ht="1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3"/>
      <c r="N451" s="31"/>
      <c r="O451" s="32"/>
    </row>
    <row r="452" spans="1:15" ht="1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3"/>
      <c r="N452" s="31"/>
      <c r="O452" s="32"/>
    </row>
    <row r="453" spans="1:15" ht="1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3"/>
      <c r="N453" s="31"/>
      <c r="O453" s="32"/>
    </row>
    <row r="454" spans="1:15" ht="1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3"/>
      <c r="N454" s="31"/>
      <c r="O454" s="32"/>
    </row>
    <row r="455" spans="1:15" ht="1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3"/>
      <c r="N455" s="31"/>
      <c r="O455" s="32"/>
    </row>
    <row r="456" spans="1:15" ht="1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3"/>
      <c r="N456" s="31"/>
      <c r="O456" s="32"/>
    </row>
    <row r="457" spans="1:15" ht="1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3"/>
      <c r="N457" s="31"/>
      <c r="O457" s="32"/>
    </row>
    <row r="458" spans="1:15" ht="1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3"/>
      <c r="N458" s="31"/>
      <c r="O458" s="32"/>
    </row>
    <row r="459" spans="1:15" ht="1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3"/>
      <c r="N459" s="31"/>
      <c r="O459" s="32"/>
    </row>
    <row r="460" spans="1:15" ht="1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3"/>
      <c r="N460" s="31"/>
      <c r="O460" s="32"/>
    </row>
    <row r="461" spans="1:15" ht="1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3"/>
      <c r="N461" s="31"/>
      <c r="O461" s="32"/>
    </row>
    <row r="462" spans="1:15" ht="1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3"/>
      <c r="N462" s="31"/>
      <c r="O462" s="32"/>
    </row>
    <row r="463" spans="1:15" ht="1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3"/>
      <c r="N463" s="31"/>
      <c r="O463" s="32"/>
    </row>
    <row r="464" spans="1:15" ht="1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3"/>
      <c r="N464" s="31"/>
      <c r="O464" s="32"/>
    </row>
    <row r="465" spans="1:15" ht="1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3"/>
      <c r="N465" s="31"/>
      <c r="O465" s="32"/>
    </row>
    <row r="466" spans="1:15" ht="1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3"/>
      <c r="N466" s="31"/>
      <c r="O466" s="32"/>
    </row>
    <row r="467" spans="1:15" ht="1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3"/>
      <c r="N467" s="31"/>
      <c r="O467" s="32"/>
    </row>
    <row r="468" spans="1:15" ht="1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3"/>
      <c r="N468" s="31"/>
      <c r="O468" s="32"/>
    </row>
    <row r="469" spans="1:15" ht="1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3"/>
      <c r="N469" s="31"/>
      <c r="O469" s="32"/>
    </row>
    <row r="470" spans="1:15" ht="1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3"/>
      <c r="N470" s="31"/>
      <c r="O470" s="32"/>
    </row>
    <row r="471" spans="1:15" ht="1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3"/>
      <c r="N471" s="31"/>
      <c r="O471" s="32"/>
    </row>
    <row r="472" spans="1:15" ht="1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3"/>
      <c r="N472" s="31"/>
      <c r="O472" s="32"/>
    </row>
    <row r="473" spans="1:15" ht="1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3"/>
      <c r="N473" s="31"/>
      <c r="O473" s="32"/>
    </row>
    <row r="474" spans="1:15" ht="1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3"/>
      <c r="N474" s="31"/>
      <c r="O474" s="32"/>
    </row>
    <row r="475" spans="1:15" ht="1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3"/>
      <c r="N475" s="31"/>
      <c r="O475" s="32"/>
    </row>
    <row r="476" spans="1:15" ht="1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3"/>
      <c r="N476" s="31"/>
      <c r="O476" s="32"/>
    </row>
    <row r="477" spans="1:15" ht="1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3"/>
      <c r="N477" s="31"/>
      <c r="O477" s="32"/>
    </row>
    <row r="478" spans="1:15" ht="1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3"/>
      <c r="N478" s="31"/>
      <c r="O478" s="32"/>
    </row>
    <row r="479" spans="1:15" ht="1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3"/>
      <c r="N479" s="31"/>
      <c r="O479" s="32"/>
    </row>
    <row r="480" spans="1:15" ht="1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3"/>
      <c r="N480" s="31"/>
      <c r="O480" s="32"/>
    </row>
    <row r="481" spans="1:15" ht="1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3"/>
      <c r="N481" s="31"/>
      <c r="O481" s="32"/>
    </row>
    <row r="482" spans="1:15" ht="1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3"/>
      <c r="N482" s="31"/>
      <c r="O482" s="32"/>
    </row>
    <row r="483" spans="1:15" ht="1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3"/>
      <c r="N483" s="31"/>
      <c r="O483" s="32"/>
    </row>
    <row r="484" spans="1:15" ht="1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3"/>
      <c r="N484" s="31"/>
      <c r="O484" s="32"/>
    </row>
    <row r="485" spans="1:15" ht="1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3"/>
      <c r="N485" s="31"/>
      <c r="O485" s="32"/>
    </row>
    <row r="486" spans="1:15" ht="1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3"/>
      <c r="N486" s="31"/>
      <c r="O486" s="32"/>
    </row>
    <row r="487" spans="1:15" ht="1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3"/>
      <c r="N487" s="31"/>
      <c r="O487" s="32"/>
    </row>
    <row r="488" spans="1:15" ht="1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3"/>
      <c r="N488" s="31"/>
      <c r="O488" s="32"/>
    </row>
    <row r="489" spans="1:15" ht="1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3"/>
      <c r="N489" s="31"/>
      <c r="O489" s="32"/>
    </row>
    <row r="490" spans="1:15" ht="1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3"/>
      <c r="N490" s="31"/>
      <c r="O490" s="32"/>
    </row>
    <row r="491" spans="1:15" ht="1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3"/>
      <c r="N491" s="31"/>
      <c r="O491" s="32"/>
    </row>
    <row r="492" spans="1:15" ht="1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3"/>
      <c r="N492" s="31"/>
      <c r="O492" s="32"/>
    </row>
    <row r="493" spans="1:15" ht="1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3"/>
      <c r="N493" s="31"/>
      <c r="O493" s="32"/>
    </row>
    <row r="494" spans="1:15" ht="1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3"/>
      <c r="N494" s="31"/>
      <c r="O494" s="32"/>
    </row>
    <row r="495" spans="1:15" ht="1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3"/>
      <c r="N495" s="31"/>
      <c r="O495" s="32"/>
    </row>
    <row r="496" spans="1:15" ht="1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3"/>
      <c r="N496" s="31"/>
      <c r="O496" s="32"/>
    </row>
    <row r="497" spans="1:15" ht="1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3"/>
      <c r="N497" s="31"/>
      <c r="O497" s="32"/>
    </row>
    <row r="498" spans="1:15" ht="1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3"/>
      <c r="N498" s="31"/>
      <c r="O498" s="32"/>
    </row>
    <row r="499" spans="1:15" ht="1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3"/>
      <c r="N499" s="31"/>
      <c r="O499" s="32"/>
    </row>
    <row r="500" spans="1:15" ht="1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3"/>
      <c r="N500" s="31"/>
      <c r="O500" s="32"/>
    </row>
    <row r="501" spans="1:15" ht="1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3"/>
      <c r="N501" s="31"/>
      <c r="O501" s="32"/>
    </row>
    <row r="502" spans="1:15" ht="1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3"/>
      <c r="N502" s="31"/>
      <c r="O502" s="32"/>
    </row>
    <row r="503" spans="1:15" ht="1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3"/>
      <c r="N503" s="31"/>
      <c r="O503" s="32"/>
    </row>
    <row r="504" spans="1:15" ht="1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3"/>
      <c r="N504" s="31"/>
      <c r="O504" s="32"/>
    </row>
    <row r="505" spans="1:15" ht="1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3"/>
      <c r="N505" s="31"/>
      <c r="O505" s="32"/>
    </row>
    <row r="506" spans="1:15" ht="1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3"/>
      <c r="N506" s="31"/>
      <c r="O506" s="32"/>
    </row>
    <row r="507" spans="1:15" ht="1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3"/>
      <c r="N507" s="31"/>
      <c r="O507" s="32"/>
    </row>
    <row r="508" spans="1:15" ht="1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3"/>
      <c r="N508" s="31"/>
      <c r="O508" s="32"/>
    </row>
    <row r="509" spans="1:15" ht="1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3"/>
      <c r="N509" s="31"/>
      <c r="O509" s="32"/>
    </row>
    <row r="510" spans="1:15" ht="1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3"/>
      <c r="N510" s="31"/>
      <c r="O510" s="32"/>
    </row>
    <row r="511" spans="1:15" ht="1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3"/>
      <c r="N511" s="31"/>
      <c r="O511" s="32"/>
    </row>
    <row r="512" spans="1:15" ht="1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3"/>
      <c r="N512" s="31"/>
      <c r="O512" s="32"/>
    </row>
    <row r="513" spans="1:15" ht="1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3"/>
      <c r="N513" s="31"/>
      <c r="O513" s="32"/>
    </row>
    <row r="514" spans="1:15" ht="1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3"/>
      <c r="N514" s="31"/>
      <c r="O514" s="32"/>
    </row>
    <row r="515" spans="1:15" ht="1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3"/>
      <c r="N515" s="31"/>
      <c r="O515" s="32"/>
    </row>
    <row r="516" spans="1:15" ht="1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3"/>
      <c r="N516" s="31"/>
      <c r="O516" s="32"/>
    </row>
    <row r="517" spans="1:15" ht="1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3"/>
      <c r="N517" s="31"/>
      <c r="O517" s="32"/>
    </row>
    <row r="518" spans="1:15" ht="1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3"/>
      <c r="N518" s="31"/>
      <c r="O518" s="32"/>
    </row>
    <row r="519" spans="1:15" ht="1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3"/>
      <c r="N519" s="31"/>
      <c r="O519" s="32"/>
    </row>
    <row r="520" spans="1:15" ht="1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3"/>
      <c r="N520" s="31"/>
      <c r="O520" s="32"/>
    </row>
    <row r="521" spans="1:15" ht="1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3"/>
      <c r="N521" s="31"/>
      <c r="O521" s="32"/>
    </row>
    <row r="522" spans="1:15" ht="1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3"/>
      <c r="N522" s="31"/>
      <c r="O522" s="32"/>
    </row>
    <row r="523" spans="1:15" ht="1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3"/>
      <c r="N523" s="31"/>
      <c r="O523" s="32"/>
    </row>
    <row r="524" spans="1:15" ht="1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3"/>
      <c r="N524" s="31"/>
      <c r="O524" s="32"/>
    </row>
    <row r="525" spans="1:15" ht="1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3"/>
      <c r="N525" s="31"/>
      <c r="O525" s="32"/>
    </row>
    <row r="526" spans="1:15" ht="1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3"/>
      <c r="N526" s="31"/>
      <c r="O526" s="32"/>
    </row>
    <row r="527" spans="1:15" ht="1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3"/>
      <c r="N527" s="31"/>
      <c r="O527" s="32"/>
    </row>
    <row r="528" spans="1:15" ht="1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3"/>
      <c r="N528" s="31"/>
      <c r="O528" s="32"/>
    </row>
    <row r="529" spans="1:15" ht="1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3"/>
      <c r="N529" s="31"/>
      <c r="O529" s="32"/>
    </row>
    <row r="530" spans="1:15" ht="1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3"/>
      <c r="N530" s="31"/>
      <c r="O530" s="32"/>
    </row>
    <row r="531" spans="1:15" ht="1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3"/>
      <c r="N531" s="31"/>
      <c r="O531" s="32"/>
    </row>
    <row r="532" spans="1:15" ht="1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3"/>
      <c r="N532" s="31"/>
      <c r="O532" s="32"/>
    </row>
    <row r="533" spans="1:15" ht="1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3"/>
      <c r="N533" s="31"/>
      <c r="O533" s="32"/>
    </row>
    <row r="534" spans="1:15" ht="1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3"/>
      <c r="N534" s="31"/>
      <c r="O534" s="32"/>
    </row>
    <row r="535" spans="1:15" ht="1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3"/>
      <c r="N535" s="31"/>
      <c r="O535" s="32"/>
    </row>
    <row r="536" spans="1:15" ht="1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3"/>
      <c r="N536" s="31"/>
      <c r="O536" s="32"/>
    </row>
    <row r="537" spans="1:15" ht="1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3"/>
      <c r="N537" s="31"/>
      <c r="O537" s="32"/>
    </row>
    <row r="538" spans="1:15" ht="1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3"/>
      <c r="N538" s="31"/>
      <c r="O538" s="32"/>
    </row>
    <row r="539" spans="1:15" ht="1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3"/>
      <c r="N539" s="31"/>
      <c r="O539" s="32"/>
    </row>
    <row r="540" spans="1:15" ht="1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3"/>
      <c r="N540" s="31"/>
      <c r="O540" s="32"/>
    </row>
    <row r="541" spans="1:15" ht="1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3"/>
      <c r="N541" s="31"/>
      <c r="O541" s="32"/>
    </row>
    <row r="542" spans="1:15" ht="1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3"/>
      <c r="N542" s="31"/>
      <c r="O542" s="32"/>
    </row>
    <row r="543" spans="1:15" ht="1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3"/>
      <c r="N543" s="31"/>
      <c r="O543" s="32"/>
    </row>
    <row r="544" spans="1:15" ht="1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3"/>
      <c r="N544" s="31"/>
      <c r="O544" s="32"/>
    </row>
    <row r="545" spans="1:15" ht="1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3"/>
      <c r="N545" s="31"/>
      <c r="O545" s="32"/>
    </row>
    <row r="546" spans="1:15" ht="1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3"/>
      <c r="N546" s="31"/>
      <c r="O546" s="32"/>
    </row>
    <row r="547" spans="1:15" ht="1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3"/>
      <c r="N547" s="31"/>
      <c r="O547" s="32"/>
    </row>
    <row r="548" spans="1:15" ht="1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3"/>
      <c r="N548" s="31"/>
      <c r="O548" s="32"/>
    </row>
    <row r="549" spans="1:15" ht="1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3"/>
      <c r="N549" s="31"/>
      <c r="O549" s="32"/>
    </row>
    <row r="550" spans="1:15" ht="1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3"/>
      <c r="N550" s="31"/>
      <c r="O550" s="32"/>
    </row>
    <row r="551" spans="1:15" ht="1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3"/>
      <c r="N551" s="31"/>
      <c r="O551" s="32"/>
    </row>
    <row r="552" spans="1:15" ht="1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3"/>
      <c r="N552" s="31"/>
      <c r="O552" s="32"/>
    </row>
    <row r="553" spans="1:15" ht="1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3"/>
      <c r="N553" s="31"/>
      <c r="O553" s="32"/>
    </row>
    <row r="554" spans="1:15" ht="1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3"/>
      <c r="N554" s="31"/>
      <c r="O554" s="32"/>
    </row>
    <row r="555" spans="1:15" ht="1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3"/>
      <c r="N555" s="31"/>
      <c r="O555" s="32"/>
    </row>
    <row r="556" spans="1:15" ht="1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3"/>
      <c r="N556" s="31"/>
      <c r="O556" s="32"/>
    </row>
    <row r="557" spans="1:15" ht="1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3"/>
      <c r="N557" s="31"/>
      <c r="O557" s="32"/>
    </row>
    <row r="558" spans="1:15" ht="1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3"/>
      <c r="N558" s="31"/>
      <c r="O558" s="32"/>
    </row>
    <row r="559" spans="1:15" ht="1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3"/>
      <c r="N559" s="31"/>
      <c r="O559" s="32"/>
    </row>
    <row r="560" spans="1:15" ht="1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3"/>
      <c r="N560" s="31"/>
      <c r="O560" s="32"/>
    </row>
    <row r="561" spans="1:15" ht="1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3"/>
      <c r="N561" s="31"/>
      <c r="O561" s="32"/>
    </row>
    <row r="562" spans="1:15" ht="1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3"/>
      <c r="N562" s="31"/>
      <c r="O562" s="32"/>
    </row>
    <row r="563" spans="1:15" ht="1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3"/>
      <c r="N563" s="31"/>
      <c r="O563" s="32"/>
    </row>
    <row r="564" spans="1:15" ht="1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3"/>
      <c r="N564" s="31"/>
      <c r="O564" s="32"/>
    </row>
    <row r="565" spans="1:15" ht="1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3"/>
      <c r="N565" s="31"/>
      <c r="O565" s="32"/>
    </row>
    <row r="566" spans="1:15" ht="1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3"/>
      <c r="N566" s="31"/>
      <c r="O566" s="32"/>
    </row>
    <row r="567" spans="1:15" ht="1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3"/>
      <c r="N567" s="31"/>
      <c r="O567" s="32"/>
    </row>
    <row r="568" spans="1:15" ht="1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3"/>
      <c r="N568" s="31"/>
      <c r="O568" s="32"/>
    </row>
    <row r="569" spans="1:15" ht="1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3"/>
      <c r="N569" s="31"/>
      <c r="O569" s="32"/>
    </row>
    <row r="570" spans="1:15" ht="1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3"/>
      <c r="N570" s="31"/>
      <c r="O570" s="32"/>
    </row>
    <row r="571" spans="1:15" ht="1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3"/>
      <c r="N571" s="31"/>
      <c r="O571" s="32"/>
    </row>
    <row r="572" spans="1:15" ht="1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3"/>
      <c r="N572" s="31"/>
      <c r="O572" s="32"/>
    </row>
    <row r="573" spans="1:15" ht="1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3"/>
      <c r="N573" s="31"/>
      <c r="O573" s="32"/>
    </row>
    <row r="574" spans="1:15" ht="1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3"/>
      <c r="N574" s="31"/>
      <c r="O574" s="32"/>
    </row>
    <row r="575" spans="1:15" ht="1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3"/>
      <c r="N575" s="31"/>
      <c r="O575" s="32"/>
    </row>
    <row r="576" spans="1:15" ht="1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3"/>
      <c r="N576" s="31"/>
      <c r="O576" s="32"/>
    </row>
    <row r="577" spans="1:15" ht="1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3"/>
      <c r="N577" s="31"/>
      <c r="O577" s="32"/>
    </row>
    <row r="578" spans="1:15" ht="1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3"/>
      <c r="N578" s="31"/>
      <c r="O578" s="32"/>
    </row>
    <row r="579" spans="1:15" ht="1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3"/>
      <c r="N579" s="31"/>
      <c r="O579" s="32"/>
    </row>
    <row r="580" spans="1:15" ht="1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3"/>
      <c r="N580" s="31"/>
      <c r="O580" s="32"/>
    </row>
    <row r="581" spans="1:15" ht="1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3"/>
      <c r="N581" s="31"/>
      <c r="O581" s="32"/>
    </row>
    <row r="582" spans="1:15" ht="1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3"/>
      <c r="N582" s="31"/>
      <c r="O582" s="32"/>
    </row>
    <row r="583" spans="1:15" ht="1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3"/>
      <c r="N583" s="31"/>
      <c r="O583" s="32"/>
    </row>
    <row r="584" spans="1:15" ht="1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3"/>
      <c r="N584" s="31"/>
      <c r="O584" s="32"/>
    </row>
    <row r="585" spans="1:15" ht="1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3"/>
      <c r="N585" s="31"/>
      <c r="O585" s="32"/>
    </row>
    <row r="586" spans="1:15" ht="1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3"/>
      <c r="N586" s="31"/>
      <c r="O586" s="32"/>
    </row>
    <row r="587" spans="1:15" ht="1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3"/>
      <c r="N587" s="31"/>
      <c r="O587" s="32"/>
    </row>
    <row r="588" spans="1:15" ht="1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3"/>
      <c r="N588" s="31"/>
      <c r="O588" s="32"/>
    </row>
    <row r="589" spans="1:15" ht="1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3"/>
      <c r="N589" s="31"/>
      <c r="O589" s="32"/>
    </row>
    <row r="590" spans="1:15" ht="1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3"/>
      <c r="N590" s="31"/>
      <c r="O590" s="32"/>
    </row>
    <row r="591" spans="1:15" ht="1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3"/>
      <c r="N591" s="31"/>
      <c r="O591" s="32"/>
    </row>
    <row r="592" spans="1:15" ht="1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3"/>
      <c r="N592" s="31"/>
      <c r="O592" s="32"/>
    </row>
    <row r="593" spans="1:15" ht="1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3"/>
      <c r="N593" s="31"/>
      <c r="O593" s="32"/>
    </row>
    <row r="594" spans="1:15" ht="1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3"/>
      <c r="N594" s="31"/>
      <c r="O594" s="32"/>
    </row>
    <row r="595" spans="1:15" ht="1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3"/>
      <c r="N595" s="31"/>
      <c r="O595" s="32"/>
    </row>
    <row r="596" spans="1:15" ht="1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3"/>
      <c r="N596" s="31"/>
      <c r="O596" s="32"/>
    </row>
    <row r="597" spans="1:15" ht="1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3"/>
      <c r="N597" s="31"/>
      <c r="O597" s="32"/>
    </row>
    <row r="598" spans="1:15" ht="1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3"/>
      <c r="N598" s="31"/>
      <c r="O598" s="32"/>
    </row>
    <row r="599" spans="1:15" ht="1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3"/>
      <c r="N599" s="31"/>
      <c r="O599" s="32"/>
    </row>
    <row r="600" spans="1:15" ht="1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3"/>
      <c r="N600" s="31"/>
      <c r="O600" s="32"/>
    </row>
    <row r="601" spans="1:15" ht="1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3"/>
      <c r="N601" s="31"/>
      <c r="O601" s="32"/>
    </row>
    <row r="602" spans="1:15" ht="1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3"/>
      <c r="N602" s="31"/>
      <c r="O602" s="32"/>
    </row>
    <row r="603" spans="1:15" ht="1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3"/>
      <c r="N603" s="31"/>
      <c r="O603" s="32"/>
    </row>
    <row r="604" spans="1:15" ht="1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3"/>
      <c r="N604" s="31"/>
      <c r="O604" s="32"/>
    </row>
    <row r="605" spans="1:15" ht="1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3"/>
      <c r="N605" s="31"/>
      <c r="O605" s="32"/>
    </row>
    <row r="606" spans="1:15" ht="1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3"/>
      <c r="N606" s="31"/>
      <c r="O606" s="32"/>
    </row>
    <row r="607" spans="1:15" ht="1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3"/>
      <c r="N607" s="31"/>
      <c r="O607" s="32"/>
    </row>
    <row r="608" spans="1:15" ht="1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3"/>
      <c r="N608" s="31"/>
      <c r="O608" s="32"/>
    </row>
    <row r="609" spans="1:15" ht="1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3"/>
      <c r="N609" s="31"/>
      <c r="O609" s="32"/>
    </row>
    <row r="610" spans="1:15" ht="1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3"/>
      <c r="N610" s="31"/>
      <c r="O610" s="32"/>
    </row>
    <row r="611" spans="1:15" ht="1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3"/>
      <c r="N611" s="31"/>
      <c r="O611" s="32"/>
    </row>
    <row r="612" spans="1:15" ht="1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3"/>
      <c r="N612" s="31"/>
      <c r="O612" s="32"/>
    </row>
    <row r="613" spans="1:15" ht="1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3"/>
      <c r="N613" s="31"/>
      <c r="O613" s="32"/>
    </row>
    <row r="614" spans="1:15" ht="1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3"/>
      <c r="N614" s="31"/>
      <c r="O614" s="32"/>
    </row>
    <row r="615" spans="1:15" ht="1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3"/>
      <c r="N615" s="31"/>
      <c r="O615" s="32"/>
    </row>
    <row r="616" spans="1:15" ht="1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3"/>
      <c r="N616" s="31"/>
      <c r="O616" s="32"/>
    </row>
    <row r="617" spans="1:15" ht="1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3"/>
      <c r="N617" s="31"/>
      <c r="O617" s="32"/>
    </row>
    <row r="618" spans="1:15" ht="1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3"/>
      <c r="N618" s="31"/>
      <c r="O618" s="32"/>
    </row>
    <row r="619" spans="1:15" ht="1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3"/>
      <c r="N619" s="31"/>
      <c r="O619" s="32"/>
    </row>
    <row r="620" spans="1:15" ht="1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3"/>
      <c r="N620" s="31"/>
      <c r="O620" s="32"/>
    </row>
    <row r="621" spans="1:15" ht="1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3"/>
      <c r="N621" s="31"/>
      <c r="O621" s="32"/>
    </row>
    <row r="622" spans="1:15" ht="1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3"/>
      <c r="N622" s="31"/>
      <c r="O622" s="32"/>
    </row>
    <row r="623" spans="1:15" ht="1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3"/>
      <c r="N623" s="31"/>
      <c r="O623" s="32"/>
    </row>
    <row r="624" spans="1:15" ht="1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3"/>
      <c r="N624" s="31"/>
      <c r="O624" s="32"/>
    </row>
    <row r="625" spans="1:15" ht="1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3"/>
      <c r="N625" s="31"/>
      <c r="O625" s="32"/>
    </row>
    <row r="626" spans="1:15" ht="1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3"/>
      <c r="N626" s="31"/>
      <c r="O626" s="32"/>
    </row>
    <row r="627" spans="1:15" ht="1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3"/>
      <c r="N627" s="31"/>
      <c r="O627" s="32"/>
    </row>
    <row r="628" spans="1:15" ht="1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3"/>
      <c r="N628" s="31"/>
      <c r="O628" s="32"/>
    </row>
    <row r="629" spans="1:15" ht="1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3"/>
      <c r="N629" s="31"/>
      <c r="O629" s="32"/>
    </row>
    <row r="630" spans="1:15" ht="1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3"/>
      <c r="N630" s="31"/>
      <c r="O630" s="32"/>
    </row>
    <row r="631" spans="1:15" ht="1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3"/>
      <c r="N631" s="31"/>
      <c r="O631" s="32"/>
    </row>
    <row r="632" spans="1:15" ht="1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3"/>
      <c r="N632" s="31"/>
      <c r="O632" s="32"/>
    </row>
    <row r="633" spans="1:15" ht="1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3"/>
      <c r="N633" s="31"/>
      <c r="O633" s="32"/>
    </row>
    <row r="634" spans="1:15" ht="1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3"/>
      <c r="N634" s="31"/>
      <c r="O634" s="32"/>
    </row>
    <row r="635" spans="1:15" ht="1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3"/>
      <c r="N635" s="31"/>
      <c r="O635" s="32"/>
    </row>
    <row r="636" spans="1:15" ht="1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3"/>
      <c r="N636" s="31"/>
      <c r="O636" s="32"/>
    </row>
    <row r="637" spans="1:15" ht="1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3"/>
      <c r="N637" s="31"/>
      <c r="O637" s="32"/>
    </row>
    <row r="638" spans="1:15" ht="1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3"/>
      <c r="N638" s="31"/>
      <c r="O638" s="32"/>
    </row>
    <row r="639" spans="1:15" ht="1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3"/>
      <c r="N639" s="31"/>
      <c r="O639" s="32"/>
    </row>
    <row r="640" spans="1:15" ht="1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3"/>
      <c r="N640" s="31"/>
      <c r="O640" s="32"/>
    </row>
    <row r="641" spans="1:15" ht="1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3"/>
      <c r="N641" s="31"/>
      <c r="O641" s="32"/>
    </row>
    <row r="642" spans="1:15" ht="1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3"/>
      <c r="N642" s="31"/>
      <c r="O642" s="32"/>
    </row>
    <row r="643" spans="1:15" ht="1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3"/>
      <c r="N643" s="31"/>
      <c r="O643" s="32"/>
    </row>
    <row r="644" spans="1:15" ht="1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3"/>
      <c r="N644" s="31"/>
      <c r="O644" s="32"/>
    </row>
    <row r="645" spans="1:15" ht="1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3"/>
      <c r="N645" s="31"/>
      <c r="O645" s="32"/>
    </row>
    <row r="646" spans="1:15" ht="1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3"/>
      <c r="N646" s="31"/>
      <c r="O646" s="32"/>
    </row>
    <row r="647" spans="1:15" ht="1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3"/>
      <c r="N647" s="31"/>
      <c r="O647" s="32"/>
    </row>
    <row r="648" spans="1:15" ht="1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3"/>
      <c r="N648" s="31"/>
      <c r="O648" s="32"/>
    </row>
    <row r="649" spans="1:15" ht="1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3"/>
      <c r="N649" s="31"/>
      <c r="O649" s="32"/>
    </row>
    <row r="650" spans="1:15" ht="1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3"/>
      <c r="N650" s="31"/>
      <c r="O650" s="32"/>
    </row>
    <row r="651" spans="1:15" ht="1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3"/>
      <c r="N651" s="31"/>
      <c r="O651" s="32"/>
    </row>
    <row r="652" spans="1:15" ht="1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3"/>
      <c r="N652" s="31"/>
      <c r="O652" s="32"/>
    </row>
    <row r="653" spans="1:15" ht="1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3"/>
      <c r="N653" s="31"/>
      <c r="O653" s="32"/>
    </row>
    <row r="654" spans="1:15" ht="1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3"/>
      <c r="N654" s="31"/>
      <c r="O654" s="32"/>
    </row>
    <row r="655" spans="1:15" ht="1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3"/>
      <c r="N655" s="31"/>
      <c r="O655" s="32"/>
    </row>
    <row r="656" spans="1:15" ht="1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3"/>
      <c r="N656" s="31"/>
      <c r="O656" s="32"/>
    </row>
    <row r="657" spans="1:15" ht="1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3"/>
      <c r="N657" s="31"/>
      <c r="O657" s="32"/>
    </row>
    <row r="658" spans="1:15" ht="1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3"/>
      <c r="N658" s="31"/>
      <c r="O658" s="32"/>
    </row>
    <row r="659" spans="1:15" ht="1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3"/>
      <c r="N659" s="31"/>
      <c r="O659" s="32"/>
    </row>
    <row r="660" spans="1:15" ht="1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3"/>
      <c r="N660" s="31"/>
      <c r="O660" s="32"/>
    </row>
    <row r="661" spans="1:15" ht="1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3"/>
      <c r="N661" s="31"/>
      <c r="O661" s="32"/>
    </row>
    <row r="662" spans="1:15" ht="1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3"/>
      <c r="N662" s="31"/>
      <c r="O662" s="32"/>
    </row>
    <row r="663" spans="1:15" ht="1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3"/>
      <c r="N663" s="31"/>
      <c r="O663" s="32"/>
    </row>
    <row r="664" spans="1:15" ht="1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3"/>
      <c r="N664" s="31"/>
      <c r="O664" s="32"/>
    </row>
    <row r="665" spans="1:15" ht="1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3"/>
      <c r="N665" s="31"/>
      <c r="O665" s="32"/>
    </row>
    <row r="666" spans="1:15" ht="1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3"/>
      <c r="N666" s="31"/>
      <c r="O666" s="32"/>
    </row>
    <row r="667" spans="1:15" ht="1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3"/>
      <c r="N667" s="31"/>
      <c r="O667" s="32"/>
    </row>
    <row r="668" spans="1:15" ht="1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3"/>
      <c r="N668" s="31"/>
      <c r="O668" s="32"/>
    </row>
    <row r="669" spans="1:15" ht="1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3"/>
      <c r="N669" s="31"/>
      <c r="O669" s="32"/>
    </row>
    <row r="670" spans="1:15" ht="1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3"/>
      <c r="N670" s="31"/>
      <c r="O670" s="32"/>
    </row>
    <row r="671" spans="1:15" ht="1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3"/>
      <c r="N671" s="31"/>
      <c r="O671" s="32"/>
    </row>
    <row r="672" spans="1:15" ht="1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3"/>
      <c r="N672" s="31"/>
      <c r="O672" s="32"/>
    </row>
    <row r="673" spans="1:15" ht="1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3"/>
      <c r="N673" s="31"/>
      <c r="O673" s="32"/>
    </row>
    <row r="674" spans="1:15" ht="1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3"/>
      <c r="N674" s="31"/>
      <c r="O674" s="32"/>
    </row>
    <row r="675" spans="1:15" ht="1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3"/>
      <c r="N675" s="31"/>
      <c r="O675" s="32"/>
    </row>
    <row r="676" spans="1:15" ht="1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3"/>
      <c r="N676" s="31"/>
      <c r="O676" s="32"/>
    </row>
    <row r="677" spans="1:15" ht="1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3"/>
      <c r="N677" s="31"/>
      <c r="O677" s="32"/>
    </row>
    <row r="678" spans="1:15" ht="1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3"/>
      <c r="N678" s="31"/>
      <c r="O678" s="32"/>
    </row>
    <row r="679" spans="1:15" ht="1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3"/>
      <c r="N679" s="31"/>
      <c r="O679" s="32"/>
    </row>
    <row r="680" spans="1:15" ht="1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3"/>
      <c r="N680" s="31"/>
      <c r="O680" s="32"/>
    </row>
    <row r="681" spans="1:15" ht="1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3"/>
      <c r="N681" s="31"/>
      <c r="O681" s="32"/>
    </row>
    <row r="682" spans="1:15" ht="1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3"/>
      <c r="N682" s="31"/>
      <c r="O682" s="32"/>
    </row>
    <row r="683" spans="1:15" ht="1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3"/>
      <c r="N683" s="31"/>
      <c r="O683" s="32"/>
    </row>
    <row r="684" spans="1:15" ht="1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3"/>
      <c r="N684" s="31"/>
      <c r="O684" s="32"/>
    </row>
    <row r="685" spans="1:15" ht="1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3"/>
      <c r="N685" s="31"/>
      <c r="O685" s="32"/>
    </row>
    <row r="686" spans="1:15" ht="1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3"/>
      <c r="N686" s="31"/>
      <c r="O686" s="32"/>
    </row>
    <row r="687" spans="1:15" ht="1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3"/>
      <c r="N687" s="31"/>
      <c r="O687" s="32"/>
    </row>
    <row r="688" spans="1:15" ht="1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3"/>
      <c r="N688" s="31"/>
      <c r="O688" s="32"/>
    </row>
    <row r="689" spans="1:15" ht="1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3"/>
      <c r="N689" s="31"/>
      <c r="O689" s="32"/>
    </row>
    <row r="690" spans="1:15" ht="1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3"/>
      <c r="N690" s="31"/>
      <c r="O690" s="32"/>
    </row>
    <row r="691" spans="1:15" ht="1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3"/>
      <c r="N691" s="31"/>
      <c r="O691" s="32"/>
    </row>
    <row r="692" spans="1:15" ht="1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3"/>
      <c r="N692" s="31"/>
      <c r="O692" s="32"/>
    </row>
    <row r="693" spans="1:15" ht="1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3"/>
      <c r="N693" s="31"/>
      <c r="O693" s="32"/>
    </row>
    <row r="694" spans="1:15" ht="1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3"/>
      <c r="N694" s="31"/>
      <c r="O694" s="32"/>
    </row>
    <row r="695" spans="1:15" ht="1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3"/>
      <c r="N695" s="31"/>
      <c r="O695" s="32"/>
    </row>
    <row r="696" spans="1:15" ht="1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3"/>
      <c r="N696" s="31"/>
      <c r="O696" s="32"/>
    </row>
    <row r="697" spans="1:15" ht="1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3"/>
      <c r="N697" s="31"/>
      <c r="O697" s="32"/>
    </row>
    <row r="698" spans="1:15" ht="1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3"/>
      <c r="N698" s="31"/>
      <c r="O698" s="32"/>
    </row>
    <row r="699" spans="1:15" ht="1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3"/>
      <c r="N699" s="31"/>
      <c r="O699" s="32"/>
    </row>
    <row r="700" spans="1:15" ht="1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3"/>
      <c r="N700" s="31"/>
      <c r="O700" s="32"/>
    </row>
    <row r="701" spans="1:15" ht="1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3"/>
      <c r="N701" s="31"/>
      <c r="O701" s="32"/>
    </row>
    <row r="702" spans="1:15" ht="1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3"/>
      <c r="N702" s="31"/>
      <c r="O702" s="32"/>
    </row>
    <row r="703" spans="1:15" ht="1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3"/>
      <c r="N703" s="31"/>
      <c r="O703" s="32"/>
    </row>
    <row r="704" spans="1:15" ht="1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3"/>
      <c r="N704" s="31"/>
      <c r="O704" s="32"/>
    </row>
    <row r="705" spans="1:15" ht="1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3"/>
      <c r="N705" s="31"/>
      <c r="O705" s="32"/>
    </row>
    <row r="706" spans="1:15" ht="1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3"/>
      <c r="N706" s="31"/>
      <c r="O706" s="32"/>
    </row>
    <row r="707" spans="1:15" ht="1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3"/>
      <c r="N707" s="31"/>
      <c r="O707" s="32"/>
    </row>
    <row r="708" spans="1:15" ht="1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3"/>
      <c r="N708" s="31"/>
      <c r="O708" s="32"/>
    </row>
    <row r="709" spans="1:15" ht="1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3"/>
      <c r="N709" s="31"/>
      <c r="O709" s="32"/>
    </row>
    <row r="710" spans="1:15" ht="1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3"/>
      <c r="N710" s="31"/>
      <c r="O710" s="32"/>
    </row>
    <row r="711" spans="1:15" ht="1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3"/>
      <c r="N711" s="31"/>
      <c r="O711" s="32"/>
    </row>
    <row r="712" spans="1:15" ht="1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3"/>
      <c r="N712" s="31"/>
      <c r="O712" s="32"/>
    </row>
    <row r="713" spans="1:15" ht="1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3"/>
      <c r="N713" s="31"/>
      <c r="O713" s="32"/>
    </row>
    <row r="714" spans="1:15" ht="1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3"/>
      <c r="N714" s="31"/>
      <c r="O714" s="32"/>
    </row>
    <row r="715" spans="1:15" ht="1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3"/>
      <c r="N715" s="31"/>
      <c r="O715" s="32"/>
    </row>
    <row r="716" spans="1:15" ht="1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3"/>
      <c r="N716" s="31"/>
      <c r="O716" s="32"/>
    </row>
    <row r="717" spans="1:15" ht="1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3"/>
      <c r="N717" s="31"/>
      <c r="O717" s="32"/>
    </row>
    <row r="718" spans="1:15" ht="1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3"/>
      <c r="N718" s="31"/>
      <c r="O718" s="32"/>
    </row>
    <row r="719" spans="1:15" ht="1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3"/>
      <c r="N719" s="31"/>
      <c r="O719" s="32"/>
    </row>
    <row r="720" spans="1:15" ht="1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3"/>
      <c r="N720" s="31"/>
      <c r="O720" s="32"/>
    </row>
    <row r="721" spans="1:15" ht="1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3"/>
      <c r="N721" s="31"/>
      <c r="O721" s="32"/>
    </row>
    <row r="722" spans="1:15" ht="1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3"/>
      <c r="N722" s="31"/>
      <c r="O722" s="32"/>
    </row>
    <row r="723" spans="1:15" ht="1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3"/>
      <c r="N723" s="31"/>
      <c r="O723" s="32"/>
    </row>
    <row r="724" spans="1:15" ht="1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3"/>
      <c r="N724" s="31"/>
      <c r="O724" s="32"/>
    </row>
    <row r="725" spans="1:15" ht="1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3"/>
      <c r="N725" s="31"/>
      <c r="O725" s="32"/>
    </row>
    <row r="726" spans="1:15" ht="1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3"/>
      <c r="N726" s="31"/>
      <c r="O726" s="32"/>
    </row>
    <row r="727" spans="1:15" ht="1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3"/>
      <c r="N727" s="31"/>
      <c r="O727" s="32"/>
    </row>
    <row r="728" spans="1:15" ht="1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3"/>
      <c r="N728" s="31"/>
      <c r="O728" s="32"/>
    </row>
    <row r="729" spans="1:15" ht="1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3"/>
      <c r="N729" s="31"/>
      <c r="O729" s="32"/>
    </row>
    <row r="730" spans="1:15" ht="1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3"/>
      <c r="N730" s="31"/>
      <c r="O730" s="32"/>
    </row>
    <row r="731" spans="1:15" ht="1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3"/>
      <c r="N731" s="31"/>
      <c r="O731" s="32"/>
    </row>
    <row r="732" spans="1:15" ht="1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3"/>
      <c r="N732" s="31"/>
      <c r="O732" s="32"/>
    </row>
    <row r="733" spans="1:15" ht="1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3"/>
      <c r="N733" s="31"/>
      <c r="O733" s="32"/>
    </row>
    <row r="734" spans="1:15" ht="1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3"/>
      <c r="N734" s="31"/>
      <c r="O734" s="32"/>
    </row>
    <row r="735" spans="1:15" ht="1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3"/>
      <c r="N735" s="31"/>
      <c r="O735" s="32"/>
    </row>
    <row r="736" spans="1:15" ht="1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3"/>
      <c r="N736" s="31"/>
      <c r="O736" s="32"/>
    </row>
    <row r="737" spans="1:15" ht="1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3"/>
      <c r="N737" s="31"/>
      <c r="O737" s="32"/>
    </row>
    <row r="738" spans="1:15" ht="1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3"/>
      <c r="N738" s="31"/>
      <c r="O738" s="32"/>
    </row>
    <row r="739" spans="1:15" ht="1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3"/>
      <c r="N739" s="31"/>
      <c r="O739" s="32"/>
    </row>
    <row r="740" spans="1:15" ht="1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3"/>
      <c r="N740" s="31"/>
      <c r="O740" s="32"/>
    </row>
    <row r="741" spans="1:15" ht="1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3"/>
      <c r="N741" s="31"/>
      <c r="O741" s="32"/>
    </row>
    <row r="742" spans="1:15" ht="1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3"/>
      <c r="N742" s="31"/>
      <c r="O742" s="32"/>
    </row>
    <row r="743" spans="1:15" ht="1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3"/>
      <c r="N743" s="31"/>
      <c r="O743" s="32"/>
    </row>
    <row r="744" spans="1:15" ht="1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3"/>
      <c r="N744" s="31"/>
      <c r="O744" s="32"/>
    </row>
    <row r="745" spans="1:15" ht="1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3"/>
      <c r="N745" s="31"/>
      <c r="O745" s="32"/>
    </row>
    <row r="746" spans="1:15" ht="1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3"/>
      <c r="N746" s="31"/>
      <c r="O746" s="32"/>
    </row>
    <row r="747" spans="1:15" ht="1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3"/>
      <c r="N747" s="31"/>
      <c r="O747" s="32"/>
    </row>
    <row r="748" spans="1:15" ht="1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3"/>
      <c r="N748" s="31"/>
      <c r="O748" s="32"/>
    </row>
    <row r="749" spans="1:15" ht="1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3"/>
      <c r="N749" s="31"/>
      <c r="O749" s="32"/>
    </row>
    <row r="750" spans="1:15" ht="1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3"/>
      <c r="N750" s="31"/>
      <c r="O750" s="32"/>
    </row>
    <row r="751" spans="1:15" ht="1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3"/>
      <c r="N751" s="31"/>
      <c r="O751" s="32"/>
    </row>
    <row r="752" spans="1:15" ht="1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3"/>
      <c r="N752" s="31"/>
      <c r="O752" s="32"/>
    </row>
    <row r="753" spans="1:15" ht="1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3"/>
      <c r="N753" s="31"/>
      <c r="O753" s="32"/>
    </row>
    <row r="754" spans="1:15" ht="1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3"/>
      <c r="N754" s="31"/>
      <c r="O754" s="32"/>
    </row>
    <row r="755" spans="1:15" ht="1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3"/>
      <c r="N755" s="31"/>
      <c r="O755" s="32"/>
    </row>
    <row r="756" spans="1:15" ht="1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3"/>
      <c r="N756" s="31"/>
      <c r="O756" s="32"/>
    </row>
    <row r="757" spans="1:15" ht="1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3"/>
      <c r="N757" s="31"/>
      <c r="O757" s="32"/>
    </row>
    <row r="758" spans="1:15" ht="1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3"/>
      <c r="N758" s="31"/>
      <c r="O758" s="32"/>
    </row>
    <row r="759" spans="1:15" ht="1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3"/>
      <c r="N759" s="31"/>
      <c r="O759" s="32"/>
    </row>
    <row r="760" spans="1:15" ht="1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3"/>
      <c r="N760" s="31"/>
      <c r="O760" s="32"/>
    </row>
    <row r="761" spans="1:15" ht="1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3"/>
      <c r="N761" s="31"/>
      <c r="O761" s="32"/>
    </row>
    <row r="762" spans="1:15" ht="1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3"/>
      <c r="N762" s="31"/>
      <c r="O762" s="32"/>
    </row>
    <row r="763" spans="1:15" ht="1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3"/>
      <c r="N763" s="31"/>
      <c r="O763" s="32"/>
    </row>
    <row r="764" spans="1:15" ht="1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3"/>
      <c r="N764" s="31"/>
      <c r="O764" s="32"/>
    </row>
    <row r="765" spans="1:15" ht="1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3"/>
      <c r="N765" s="31"/>
      <c r="O765" s="32"/>
    </row>
    <row r="766" spans="1:15" ht="1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3"/>
      <c r="N766" s="31"/>
      <c r="O766" s="32"/>
    </row>
    <row r="767" spans="1:15" ht="1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3"/>
      <c r="N767" s="31"/>
      <c r="O767" s="32"/>
    </row>
    <row r="768" spans="1:15" ht="1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3"/>
      <c r="N768" s="31"/>
      <c r="O768" s="32"/>
    </row>
    <row r="769" spans="1:15" ht="1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3"/>
      <c r="N769" s="31"/>
      <c r="O769" s="32"/>
    </row>
    <row r="770" spans="1:15" ht="1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3"/>
      <c r="N770" s="31"/>
      <c r="O770" s="32"/>
    </row>
    <row r="771" spans="1:15" ht="1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3"/>
      <c r="N771" s="31"/>
      <c r="O771" s="32"/>
    </row>
    <row r="772" spans="1:15" ht="1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3"/>
      <c r="N772" s="31"/>
      <c r="O772" s="32"/>
    </row>
    <row r="773" spans="1:15" ht="1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3"/>
      <c r="N773" s="31"/>
      <c r="O773" s="32"/>
    </row>
    <row r="774" spans="1:15" ht="1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3"/>
      <c r="N774" s="31"/>
      <c r="O774" s="32"/>
    </row>
    <row r="775" spans="1:15" ht="1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3"/>
      <c r="N775" s="31"/>
      <c r="O775" s="32"/>
    </row>
    <row r="776" spans="1:15" ht="1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3"/>
      <c r="N776" s="31"/>
      <c r="O776" s="32"/>
    </row>
    <row r="777" spans="1:15" ht="1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3"/>
      <c r="N777" s="31"/>
      <c r="O777" s="32"/>
    </row>
    <row r="778" spans="1:15" ht="1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3"/>
      <c r="N778" s="31"/>
      <c r="O778" s="32"/>
    </row>
    <row r="779" spans="1:15" ht="1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3"/>
      <c r="N779" s="31"/>
      <c r="O779" s="32"/>
    </row>
    <row r="780" spans="1:15" ht="1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3"/>
      <c r="N780" s="31"/>
      <c r="O780" s="32"/>
    </row>
    <row r="781" spans="1:15" ht="1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3"/>
      <c r="N781" s="31"/>
      <c r="O781" s="32"/>
    </row>
    <row r="782" spans="1:15" ht="1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3"/>
      <c r="N782" s="31"/>
      <c r="O782" s="32"/>
    </row>
    <row r="783" spans="1:15" ht="1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3"/>
      <c r="N783" s="31"/>
      <c r="O783" s="32"/>
    </row>
    <row r="784" spans="1:15" ht="1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3"/>
      <c r="N784" s="31"/>
      <c r="O784" s="32"/>
    </row>
    <row r="785" spans="1:15" ht="1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3"/>
      <c r="N785" s="31"/>
      <c r="O785" s="32"/>
    </row>
    <row r="786" spans="1:15" ht="1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3"/>
      <c r="N786" s="31"/>
      <c r="O786" s="32"/>
    </row>
    <row r="787" spans="1:15" ht="1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4"/>
      <c r="N787" s="32"/>
      <c r="O787" s="32"/>
    </row>
    <row r="788" spans="1:15" ht="1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4"/>
      <c r="N788" s="32"/>
      <c r="O788" s="32"/>
    </row>
    <row r="789" spans="1:15" ht="1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4"/>
      <c r="N789" s="32"/>
      <c r="O789" s="32"/>
    </row>
    <row r="790" spans="1:15" ht="1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4"/>
      <c r="N790" s="32"/>
      <c r="O790" s="32"/>
    </row>
    <row r="791" spans="1:15" ht="1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4"/>
      <c r="N791" s="32"/>
      <c r="O791" s="32"/>
    </row>
    <row r="792" spans="1:15" ht="1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4"/>
      <c r="N792" s="32"/>
      <c r="O792" s="32"/>
    </row>
    <row r="793" spans="1:15" ht="1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4"/>
      <c r="N793" s="32"/>
      <c r="O793" s="32"/>
    </row>
    <row r="794" spans="1:15" ht="1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4"/>
      <c r="N794" s="32"/>
      <c r="O794" s="32"/>
    </row>
    <row r="795" spans="1:15" ht="1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4"/>
      <c r="N795" s="32"/>
      <c r="O795" s="32"/>
    </row>
    <row r="796" spans="1:15" ht="1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4"/>
      <c r="N796" s="32"/>
      <c r="O796" s="32"/>
    </row>
    <row r="797" spans="1:15" ht="1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4"/>
      <c r="N797" s="32"/>
      <c r="O797" s="32"/>
    </row>
    <row r="798" spans="1:15" ht="1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4"/>
      <c r="N798" s="32"/>
      <c r="O798" s="32"/>
    </row>
    <row r="799" spans="1:15" ht="1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4"/>
      <c r="N799" s="32"/>
      <c r="O799" s="32"/>
    </row>
    <row r="800" spans="1:15" ht="1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4"/>
      <c r="N800" s="32"/>
      <c r="O800" s="32"/>
    </row>
    <row r="801" spans="1:15" ht="1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4"/>
      <c r="N801" s="32"/>
      <c r="O801" s="32"/>
    </row>
    <row r="802" spans="1:15" ht="1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4"/>
      <c r="N802" s="32"/>
      <c r="O802" s="32"/>
    </row>
    <row r="803" spans="1:15" ht="1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4"/>
      <c r="N803" s="32"/>
      <c r="O803" s="32"/>
    </row>
    <row r="804" spans="1:15" ht="1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4"/>
      <c r="N804" s="32"/>
      <c r="O804" s="32"/>
    </row>
    <row r="805" spans="1:15" ht="1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4"/>
      <c r="N805" s="32"/>
      <c r="O805" s="32"/>
    </row>
    <row r="806" spans="1:15" ht="1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4"/>
      <c r="N806" s="32"/>
      <c r="O806" s="32"/>
    </row>
    <row r="807" spans="1:15" ht="1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4"/>
      <c r="N807" s="32"/>
      <c r="O807" s="32"/>
    </row>
    <row r="808" spans="1:15" ht="1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4"/>
      <c r="N808" s="32"/>
      <c r="O808" s="32"/>
    </row>
    <row r="809" spans="1:15" ht="1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4"/>
      <c r="N809" s="32"/>
      <c r="O809" s="32"/>
    </row>
    <row r="810" spans="1:15" ht="1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4"/>
      <c r="N810" s="32"/>
      <c r="O810" s="32"/>
    </row>
    <row r="811" spans="1:15" ht="1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4"/>
      <c r="N811" s="32"/>
      <c r="O811" s="32"/>
    </row>
    <row r="812" spans="1:15" ht="1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4"/>
      <c r="N812" s="32"/>
      <c r="O812" s="32"/>
    </row>
    <row r="813" spans="1:15" ht="1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4"/>
      <c r="N813" s="32"/>
      <c r="O813" s="32"/>
    </row>
    <row r="814" spans="1:15" ht="1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4"/>
      <c r="N814" s="32"/>
      <c r="O814" s="32"/>
    </row>
    <row r="815" spans="1:15" ht="1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4"/>
      <c r="N815" s="32"/>
      <c r="O815" s="32"/>
    </row>
    <row r="816" spans="1:15" ht="1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4"/>
      <c r="N816" s="32"/>
      <c r="O816" s="32"/>
    </row>
    <row r="817" spans="1:15" ht="1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4"/>
      <c r="N817" s="32"/>
      <c r="O817" s="32"/>
    </row>
    <row r="818" spans="1:15" ht="1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4"/>
      <c r="N818" s="32"/>
      <c r="O818" s="32"/>
    </row>
    <row r="819" spans="1:15" ht="1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4"/>
      <c r="N819" s="32"/>
      <c r="O819" s="32"/>
    </row>
    <row r="820" spans="1:15" ht="1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4"/>
      <c r="N820" s="32"/>
      <c r="O820" s="32"/>
    </row>
    <row r="821" spans="1:15" ht="1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4"/>
      <c r="N821" s="32"/>
      <c r="O821" s="32"/>
    </row>
    <row r="822" spans="1:15" ht="1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4"/>
      <c r="N822" s="32"/>
      <c r="O822" s="32"/>
    </row>
    <row r="823" spans="1:15" ht="1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4"/>
      <c r="N823" s="32"/>
      <c r="O823" s="32"/>
    </row>
    <row r="824" spans="1:15" ht="1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4"/>
      <c r="N824" s="32"/>
      <c r="O824" s="32"/>
    </row>
    <row r="825" spans="1:15" ht="1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4"/>
      <c r="N825" s="32"/>
      <c r="O825" s="32"/>
    </row>
    <row r="826" spans="1:15" ht="1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4"/>
      <c r="N826" s="32"/>
      <c r="O826" s="32"/>
    </row>
    <row r="827" spans="1:15" ht="1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4"/>
      <c r="N827" s="32"/>
      <c r="O827" s="32"/>
    </row>
    <row r="828" spans="1:15" ht="1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4"/>
      <c r="N828" s="32"/>
      <c r="O828" s="32"/>
    </row>
    <row r="829" spans="1:15" ht="1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4"/>
      <c r="N829" s="32"/>
      <c r="O829" s="32"/>
    </row>
    <row r="830" spans="1:15" ht="1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4"/>
      <c r="N830" s="32"/>
      <c r="O830" s="32"/>
    </row>
    <row r="831" spans="1:15" ht="1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4"/>
      <c r="N831" s="32"/>
      <c r="O831" s="32"/>
    </row>
    <row r="832" spans="1:15" ht="1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4"/>
      <c r="N832" s="32"/>
      <c r="O832" s="32"/>
    </row>
    <row r="833" spans="1:15" ht="1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4"/>
      <c r="N833" s="32"/>
      <c r="O833" s="32"/>
    </row>
    <row r="834" spans="1:15" ht="1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4"/>
      <c r="N834" s="32"/>
      <c r="O834" s="32"/>
    </row>
    <row r="835" spans="1:15" ht="1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4"/>
      <c r="N835" s="32"/>
      <c r="O835" s="32"/>
    </row>
    <row r="836" spans="1:15" ht="1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4"/>
      <c r="N836" s="32"/>
      <c r="O836" s="32"/>
    </row>
    <row r="837" spans="1:15" ht="1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4"/>
      <c r="N837" s="32"/>
      <c r="O837" s="32"/>
    </row>
    <row r="838" spans="1:15" ht="1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4"/>
      <c r="N838" s="32"/>
      <c r="O838" s="32"/>
    </row>
    <row r="839" spans="1:15" ht="1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4"/>
      <c r="N839" s="32"/>
      <c r="O839" s="32"/>
    </row>
    <row r="840" spans="1:15" ht="15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4"/>
      <c r="N840" s="32"/>
      <c r="O840" s="32"/>
    </row>
    <row r="841" spans="1:15" ht="15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4"/>
      <c r="N841" s="32"/>
      <c r="O841" s="32"/>
    </row>
    <row r="842" spans="1:15" ht="15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4"/>
      <c r="N842" s="32"/>
      <c r="O842" s="32"/>
    </row>
    <row r="843" spans="1:15" ht="15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4"/>
      <c r="N843" s="32"/>
      <c r="O843" s="32"/>
    </row>
    <row r="844" spans="1:15" ht="15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4"/>
      <c r="N844" s="32"/>
      <c r="O844" s="32"/>
    </row>
    <row r="845" spans="1:15" ht="1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4"/>
      <c r="N845" s="32"/>
      <c r="O845" s="32"/>
    </row>
    <row r="846" spans="1:15" ht="15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4"/>
      <c r="N846" s="32"/>
      <c r="O846" s="32"/>
    </row>
    <row r="847" spans="1:15" ht="15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4"/>
      <c r="N847" s="32"/>
      <c r="O847" s="32"/>
    </row>
    <row r="848" spans="1:15" ht="15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4"/>
      <c r="N848" s="32"/>
      <c r="O848" s="32"/>
    </row>
    <row r="849" spans="1:15" ht="15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4"/>
      <c r="N849" s="32"/>
      <c r="O849" s="32"/>
    </row>
    <row r="850" spans="1:15" ht="15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4"/>
      <c r="N850" s="32"/>
      <c r="O850" s="32"/>
    </row>
    <row r="851" spans="1:15" ht="15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4"/>
      <c r="N851" s="32"/>
      <c r="O851" s="32"/>
    </row>
    <row r="852" spans="1:15" ht="15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4"/>
      <c r="N852" s="32"/>
      <c r="O852" s="32"/>
    </row>
    <row r="853" spans="1:15" ht="15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4"/>
      <c r="N853" s="32"/>
      <c r="O853" s="32"/>
    </row>
    <row r="854" spans="1:15" ht="15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4"/>
      <c r="N854" s="32"/>
      <c r="O854" s="32"/>
    </row>
    <row r="855" spans="1:15" ht="1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4"/>
      <c r="N855" s="32"/>
      <c r="O855" s="32"/>
    </row>
    <row r="856" spans="1:15" ht="15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4"/>
      <c r="N856" s="32"/>
      <c r="O856" s="32"/>
    </row>
    <row r="857" spans="1:15" ht="15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4"/>
      <c r="N857" s="32"/>
      <c r="O857" s="32"/>
    </row>
    <row r="858" spans="1:15" ht="15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4"/>
      <c r="N858" s="32"/>
      <c r="O858" s="32"/>
    </row>
    <row r="859" spans="1:15" ht="15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4"/>
      <c r="N859" s="32"/>
      <c r="O859" s="32"/>
    </row>
    <row r="860" spans="1:15" ht="15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4"/>
      <c r="N860" s="32"/>
      <c r="O860" s="32"/>
    </row>
    <row r="861" spans="1:15" ht="15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4"/>
      <c r="N861" s="32"/>
      <c r="O861" s="32"/>
    </row>
    <row r="862" spans="1:15" ht="15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4"/>
      <c r="N862" s="32"/>
      <c r="O862" s="32"/>
    </row>
    <row r="863" spans="1:15" ht="15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4"/>
      <c r="N863" s="32"/>
      <c r="O863" s="32"/>
    </row>
    <row r="864" spans="1:15" ht="15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4"/>
      <c r="N864" s="32"/>
      <c r="O864" s="32"/>
    </row>
    <row r="865" spans="1:15" ht="1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4"/>
      <c r="N865" s="32"/>
      <c r="O865" s="32"/>
    </row>
    <row r="866" spans="1:15" ht="15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4"/>
      <c r="N866" s="32"/>
      <c r="O866" s="32"/>
    </row>
    <row r="867" spans="1:15" ht="15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4"/>
      <c r="N867" s="32"/>
      <c r="O867" s="32"/>
    </row>
    <row r="868" spans="1:15" ht="15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4"/>
      <c r="N868" s="32"/>
      <c r="O868" s="32"/>
    </row>
    <row r="869" spans="1:15" ht="15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4"/>
      <c r="N869" s="32"/>
      <c r="O869" s="32"/>
    </row>
    <row r="870" spans="1:15" ht="15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4"/>
      <c r="N870" s="32"/>
      <c r="O870" s="32"/>
    </row>
    <row r="871" spans="1:15" ht="15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4"/>
      <c r="N871" s="32"/>
      <c r="O871" s="32"/>
    </row>
    <row r="872" spans="1:15" ht="15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4"/>
      <c r="N872" s="32"/>
      <c r="O872" s="32"/>
    </row>
    <row r="873" spans="1:15" ht="15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4"/>
      <c r="N873" s="32"/>
      <c r="O873" s="32"/>
    </row>
    <row r="874" spans="1:15" ht="15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4"/>
      <c r="N874" s="32"/>
      <c r="O874" s="32"/>
    </row>
    <row r="875" spans="1:15" ht="1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4"/>
      <c r="N875" s="32"/>
      <c r="O875" s="32"/>
    </row>
    <row r="876" spans="1:15" ht="15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4"/>
      <c r="N876" s="32"/>
      <c r="O876" s="32"/>
    </row>
    <row r="877" spans="1:15" ht="15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4"/>
      <c r="N877" s="32"/>
      <c r="O877" s="32"/>
    </row>
    <row r="878" spans="1:15" ht="15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4"/>
      <c r="N878" s="32"/>
      <c r="O878" s="32"/>
    </row>
    <row r="879" spans="1:15" ht="15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4"/>
      <c r="N879" s="32"/>
      <c r="O879" s="32"/>
    </row>
    <row r="880" spans="1:15" ht="15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4"/>
      <c r="N880" s="32"/>
      <c r="O880" s="32"/>
    </row>
    <row r="881" spans="1:15" ht="15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4"/>
      <c r="N881" s="32"/>
      <c r="O881" s="32"/>
    </row>
    <row r="882" spans="1:15" ht="15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4"/>
      <c r="N882" s="32"/>
      <c r="O882" s="32"/>
    </row>
    <row r="883" spans="1:15" ht="15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4"/>
      <c r="N883" s="32"/>
      <c r="O883" s="32"/>
    </row>
    <row r="884" spans="1:15" ht="15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4"/>
      <c r="N884" s="32"/>
      <c r="O884" s="32"/>
    </row>
    <row r="885" spans="1:15" ht="1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4"/>
      <c r="N885" s="32"/>
      <c r="O885" s="32"/>
    </row>
    <row r="886" spans="1:15" ht="15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4"/>
      <c r="N886" s="32"/>
      <c r="O886" s="32"/>
    </row>
    <row r="887" spans="1:15" ht="15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4"/>
      <c r="N887" s="32"/>
      <c r="O887" s="32"/>
    </row>
    <row r="888" spans="1:15" ht="15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4"/>
      <c r="N888" s="32"/>
      <c r="O888" s="32"/>
    </row>
    <row r="889" spans="1:15" ht="15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4"/>
      <c r="N889" s="32"/>
      <c r="O889" s="32"/>
    </row>
    <row r="890" spans="1:15" ht="15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4"/>
      <c r="N890" s="32"/>
      <c r="O890" s="32"/>
    </row>
    <row r="891" spans="1:15" ht="15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4"/>
      <c r="N891" s="32"/>
      <c r="O891" s="32"/>
    </row>
    <row r="892" spans="1:15" ht="15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4"/>
      <c r="N892" s="32"/>
      <c r="O892" s="32"/>
    </row>
    <row r="893" spans="1:15" ht="15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4"/>
      <c r="N893" s="32"/>
      <c r="O893" s="32"/>
    </row>
    <row r="894" spans="1:15" ht="15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4"/>
      <c r="N894" s="32"/>
      <c r="O894" s="32"/>
    </row>
    <row r="895" spans="1:15" ht="1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4"/>
      <c r="N895" s="32"/>
      <c r="O895" s="32"/>
    </row>
    <row r="896" spans="1:15" ht="15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4"/>
      <c r="N896" s="32"/>
      <c r="O896" s="32"/>
    </row>
    <row r="897" spans="1:15" ht="15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4"/>
      <c r="N897" s="32"/>
      <c r="O897" s="32"/>
    </row>
    <row r="898" spans="1:15" ht="15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4"/>
      <c r="N898" s="32"/>
      <c r="O898" s="32"/>
    </row>
    <row r="899" spans="1:15" ht="15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4"/>
      <c r="N899" s="32"/>
      <c r="O899" s="32"/>
    </row>
    <row r="900" spans="1:15" ht="15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4"/>
      <c r="N900" s="32"/>
      <c r="O900" s="32"/>
    </row>
    <row r="901" spans="1:15" ht="15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4"/>
      <c r="N901" s="32"/>
      <c r="O901" s="32"/>
    </row>
    <row r="902" spans="1:15" ht="15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4"/>
      <c r="N902" s="32"/>
      <c r="O902" s="32"/>
    </row>
    <row r="903" spans="1:15" ht="15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4"/>
      <c r="N903" s="32"/>
      <c r="O903" s="32"/>
    </row>
    <row r="904" spans="1:15" ht="15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4"/>
      <c r="N904" s="32"/>
      <c r="O904" s="32"/>
    </row>
    <row r="905" spans="1:15" ht="1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4"/>
      <c r="N905" s="32"/>
      <c r="O905" s="32"/>
    </row>
    <row r="906" spans="1:15" ht="15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4"/>
      <c r="N906" s="32"/>
      <c r="O906" s="32"/>
    </row>
    <row r="907" spans="1:15" ht="15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4"/>
      <c r="N907" s="32"/>
      <c r="O907" s="32"/>
    </row>
    <row r="908" spans="1:15" ht="15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4"/>
      <c r="N908" s="32"/>
      <c r="O908" s="32"/>
    </row>
    <row r="909" spans="1:15" ht="15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4"/>
      <c r="N909" s="32"/>
      <c r="O909" s="32"/>
    </row>
    <row r="910" spans="1:15" ht="15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4"/>
      <c r="N910" s="32"/>
      <c r="O910" s="32"/>
    </row>
    <row r="911" spans="1:15" ht="15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4"/>
      <c r="N911" s="32"/>
      <c r="O911" s="32"/>
    </row>
    <row r="912" spans="1:15" ht="15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4"/>
      <c r="N912" s="32"/>
      <c r="O912" s="32"/>
    </row>
    <row r="913" spans="1:15" ht="15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4"/>
      <c r="N913" s="32"/>
      <c r="O913" s="32"/>
    </row>
    <row r="914" spans="1:15" ht="15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4"/>
      <c r="N914" s="32"/>
      <c r="O914" s="32"/>
    </row>
    <row r="915" spans="1:15" ht="1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4"/>
      <c r="N915" s="32"/>
      <c r="O915" s="32"/>
    </row>
    <row r="916" spans="1:15" ht="15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4"/>
      <c r="N916" s="32"/>
      <c r="O916" s="32"/>
    </row>
    <row r="917" spans="1:15" ht="15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4"/>
      <c r="N917" s="32"/>
      <c r="O917" s="32"/>
    </row>
    <row r="918" spans="1:15" ht="15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4"/>
      <c r="N918" s="32"/>
      <c r="O918" s="32"/>
    </row>
    <row r="919" spans="1:15" ht="15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4"/>
      <c r="N919" s="32"/>
      <c r="O919" s="32"/>
    </row>
    <row r="920" spans="1:15" ht="15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4"/>
      <c r="N920" s="32"/>
      <c r="O920" s="32"/>
    </row>
    <row r="921" spans="1:15" ht="15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4"/>
      <c r="N921" s="32"/>
      <c r="O921" s="32"/>
    </row>
    <row r="922" spans="1:15" ht="15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4"/>
      <c r="N922" s="32"/>
      <c r="O922" s="32"/>
    </row>
    <row r="923" spans="1:15" ht="15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4"/>
      <c r="N923" s="32"/>
      <c r="O923" s="32"/>
    </row>
    <row r="924" spans="1:15" ht="15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4"/>
      <c r="N924" s="32"/>
      <c r="O924" s="32"/>
    </row>
    <row r="925" spans="1:15" ht="1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4"/>
      <c r="N925" s="32"/>
      <c r="O925" s="32"/>
    </row>
    <row r="926" spans="1:15" ht="15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4"/>
      <c r="N926" s="32"/>
      <c r="O926" s="32"/>
    </row>
    <row r="927" spans="1:15" ht="15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4"/>
      <c r="N927" s="32"/>
      <c r="O927" s="32"/>
    </row>
    <row r="928" spans="1:15" ht="15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4"/>
      <c r="N928" s="32"/>
      <c r="O928" s="32"/>
    </row>
    <row r="929" spans="1:15" ht="15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4"/>
      <c r="N929" s="32"/>
      <c r="O929" s="32"/>
    </row>
    <row r="930" spans="1:15" ht="15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4"/>
      <c r="N930" s="32"/>
      <c r="O930" s="32"/>
    </row>
    <row r="931" spans="1:15" ht="15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4"/>
      <c r="N931" s="32"/>
      <c r="O931" s="32"/>
    </row>
    <row r="932" spans="1:15" ht="15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4"/>
      <c r="N932" s="32"/>
      <c r="O932" s="32"/>
    </row>
    <row r="933" spans="1:15" ht="15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4"/>
      <c r="N933" s="32"/>
      <c r="O933" s="32"/>
    </row>
    <row r="934" spans="1:15" ht="15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4"/>
      <c r="N934" s="32"/>
      <c r="O934" s="32"/>
    </row>
    <row r="935" spans="1:15" ht="1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4"/>
      <c r="N935" s="32"/>
      <c r="O935" s="32"/>
    </row>
    <row r="936" spans="1:15" ht="15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4"/>
      <c r="N936" s="32"/>
      <c r="O936" s="32"/>
    </row>
    <row r="937" spans="1:15" ht="15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4"/>
      <c r="N937" s="32"/>
      <c r="O937" s="32"/>
    </row>
    <row r="938" spans="1:15" ht="15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4"/>
      <c r="N938" s="32"/>
      <c r="O938" s="32"/>
    </row>
    <row r="939" spans="1:15" ht="15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4"/>
      <c r="N939" s="32"/>
      <c r="O939" s="32"/>
    </row>
    <row r="940" spans="1:15" ht="15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4"/>
      <c r="N940" s="32"/>
      <c r="O940" s="32"/>
    </row>
    <row r="941" spans="1:15" ht="15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4"/>
      <c r="N941" s="32"/>
      <c r="O941" s="32"/>
    </row>
    <row r="942" spans="1:15" ht="15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4"/>
      <c r="N942" s="32"/>
      <c r="O942" s="32"/>
    </row>
    <row r="943" spans="1:15" ht="15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4"/>
      <c r="N943" s="32"/>
      <c r="O943" s="32"/>
    </row>
    <row r="944" spans="1:15" ht="15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4"/>
      <c r="N944" s="32"/>
      <c r="O944" s="32"/>
    </row>
    <row r="945" spans="1:15" ht="1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4"/>
      <c r="N945" s="32"/>
      <c r="O945" s="32"/>
    </row>
    <row r="946" spans="1:15" ht="15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4"/>
      <c r="N946" s="32"/>
      <c r="O946" s="32"/>
    </row>
    <row r="947" spans="1:15" ht="15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4"/>
      <c r="N947" s="32"/>
      <c r="O947" s="32"/>
    </row>
    <row r="948" spans="1:15" ht="15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4"/>
      <c r="N948" s="32"/>
      <c r="O948" s="32"/>
    </row>
    <row r="949" spans="1:15" ht="15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4"/>
      <c r="N949" s="32"/>
      <c r="O949" s="32"/>
    </row>
    <row r="950" spans="1:15" ht="15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4"/>
      <c r="N950" s="32"/>
      <c r="O950" s="32"/>
    </row>
    <row r="951" spans="1:15" ht="15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4"/>
      <c r="N951" s="32"/>
      <c r="O951" s="32"/>
    </row>
    <row r="952" spans="1:15" ht="15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4"/>
      <c r="N952" s="32"/>
      <c r="O952" s="32"/>
    </row>
    <row r="953" spans="1:15" ht="15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4"/>
      <c r="N953" s="32"/>
      <c r="O953" s="32"/>
    </row>
    <row r="954" spans="1:15" ht="15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4"/>
      <c r="N954" s="32"/>
      <c r="O954" s="32"/>
    </row>
    <row r="955" spans="1:15" ht="1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4"/>
      <c r="N955" s="32"/>
      <c r="O955" s="32"/>
    </row>
    <row r="956" spans="1:15" ht="15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4"/>
      <c r="N956" s="32"/>
      <c r="O956" s="32"/>
    </row>
    <row r="957" spans="1:15" ht="15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4"/>
      <c r="N957" s="32"/>
      <c r="O957" s="32"/>
    </row>
    <row r="958" spans="1:15" ht="15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4"/>
      <c r="N958" s="32"/>
      <c r="O958" s="32"/>
    </row>
    <row r="959" spans="1:15" ht="15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4"/>
      <c r="N959" s="32"/>
      <c r="O959" s="32"/>
    </row>
    <row r="960" spans="1:15" ht="15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4"/>
      <c r="N960" s="32"/>
      <c r="O960" s="32"/>
    </row>
    <row r="961" spans="1:15" ht="15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4"/>
      <c r="N961" s="32"/>
      <c r="O961" s="32"/>
    </row>
    <row r="962" spans="1:15" ht="15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4"/>
      <c r="N962" s="32"/>
      <c r="O962" s="32"/>
    </row>
    <row r="963" spans="1:15" ht="15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4"/>
      <c r="N963" s="32"/>
      <c r="O963" s="32"/>
    </row>
    <row r="964" spans="1:15" ht="15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4"/>
      <c r="N964" s="32"/>
      <c r="O964" s="32"/>
    </row>
    <row r="965" spans="1:15" ht="15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4"/>
      <c r="N965" s="32"/>
      <c r="O965" s="32"/>
    </row>
    <row r="966" spans="1:15" ht="15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4"/>
      <c r="N966" s="32"/>
      <c r="O966" s="32"/>
    </row>
    <row r="967" spans="1:15" ht="15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4"/>
      <c r="N967" s="32"/>
      <c r="O967" s="32"/>
    </row>
    <row r="968" spans="1:15" ht="15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4"/>
      <c r="N968" s="32"/>
      <c r="O968" s="32"/>
    </row>
    <row r="969" spans="1:15" ht="15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4"/>
      <c r="N969" s="32"/>
      <c r="O969" s="32"/>
    </row>
    <row r="970" spans="1:15" ht="15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4"/>
      <c r="N970" s="32"/>
      <c r="O970" s="32"/>
    </row>
    <row r="971" spans="1:15" ht="15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4"/>
      <c r="N971" s="32"/>
      <c r="O971" s="32"/>
    </row>
    <row r="972" spans="1:15" ht="15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4"/>
      <c r="N972" s="32"/>
      <c r="O972" s="32"/>
    </row>
    <row r="973" spans="1:15" ht="15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4"/>
      <c r="N973" s="32"/>
      <c r="O973" s="32"/>
    </row>
    <row r="974" spans="1:15" ht="15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4"/>
      <c r="N974" s="32"/>
      <c r="O974" s="32"/>
    </row>
    <row r="975" spans="1:15" ht="1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4"/>
      <c r="N975" s="32"/>
      <c r="O975" s="32"/>
    </row>
    <row r="976" spans="1:15" ht="15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4"/>
      <c r="N976" s="32"/>
      <c r="O976" s="32"/>
    </row>
    <row r="977" spans="1:15" ht="15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4"/>
      <c r="N977" s="32"/>
      <c r="O977" s="32"/>
    </row>
    <row r="978" spans="1:15" ht="15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4"/>
      <c r="N978" s="32"/>
      <c r="O978" s="32"/>
    </row>
    <row r="979" spans="1:15" ht="15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4"/>
      <c r="N979" s="32"/>
      <c r="O979" s="32"/>
    </row>
    <row r="980" spans="1:15" ht="15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4"/>
      <c r="N980" s="32"/>
      <c r="O980" s="32"/>
    </row>
    <row r="981" spans="1:15" ht="15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4"/>
      <c r="N981" s="32"/>
      <c r="O981" s="32"/>
    </row>
    <row r="982" spans="1:15" ht="15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4"/>
      <c r="N982" s="32"/>
      <c r="O982" s="32"/>
    </row>
    <row r="983" spans="1:15" ht="15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4"/>
      <c r="N983" s="32"/>
      <c r="O983" s="32"/>
    </row>
    <row r="984" spans="1:15" ht="15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4"/>
      <c r="N984" s="32"/>
      <c r="O984" s="32"/>
    </row>
    <row r="985" spans="1:15" ht="15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4"/>
      <c r="N985" s="32"/>
      <c r="O985" s="32"/>
    </row>
    <row r="986" spans="1:15" ht="15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4"/>
      <c r="N986" s="32"/>
      <c r="O986" s="32"/>
    </row>
    <row r="987" spans="1:15" ht="15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4"/>
      <c r="N987" s="32"/>
      <c r="O987" s="32"/>
    </row>
    <row r="988" spans="1:15" ht="15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4"/>
      <c r="N988" s="32"/>
      <c r="O988" s="32"/>
    </row>
    <row r="989" spans="1:15" ht="15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4"/>
      <c r="N989" s="32"/>
      <c r="O989" s="32"/>
    </row>
    <row r="990" spans="1:15" ht="15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4"/>
      <c r="N990" s="32"/>
      <c r="O990" s="32"/>
    </row>
    <row r="991" spans="1:15" ht="15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4"/>
      <c r="N991" s="32"/>
      <c r="O991" s="32"/>
    </row>
    <row r="992" spans="1:15" ht="15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4"/>
      <c r="N992" s="32"/>
      <c r="O992" s="32"/>
    </row>
    <row r="993" spans="1:15" ht="15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4"/>
      <c r="N993" s="32"/>
      <c r="O993" s="32"/>
    </row>
    <row r="994" spans="1:15" ht="15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4"/>
      <c r="N994" s="32"/>
      <c r="O994" s="32"/>
    </row>
    <row r="995" spans="1:15" ht="15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4"/>
      <c r="N995" s="32"/>
      <c r="O995" s="32"/>
    </row>
    <row r="996" spans="1:15" ht="15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4"/>
      <c r="N996" s="32"/>
      <c r="O996" s="32"/>
    </row>
    <row r="997" spans="1:15" ht="15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4"/>
      <c r="N997" s="32"/>
      <c r="O997" s="32"/>
    </row>
    <row r="998" spans="1:15" ht="15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4"/>
      <c r="N998" s="32"/>
      <c r="O998" s="32"/>
    </row>
    <row r="999" spans="1:15" ht="15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4"/>
      <c r="N999" s="32"/>
      <c r="O999" s="32"/>
    </row>
    <row r="1000" spans="1:15" ht="1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4"/>
      <c r="N1000" s="32"/>
      <c r="O1000" s="32"/>
    </row>
    <row r="1001" spans="1:15" ht="15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4"/>
      <c r="N1001" s="32"/>
      <c r="O1001" s="32"/>
    </row>
    <row r="1002" spans="1:15" ht="15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4"/>
      <c r="N1002" s="32"/>
      <c r="O1002" s="32"/>
    </row>
    <row r="1003" spans="1:15" ht="15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4"/>
      <c r="N1003" s="32"/>
      <c r="O1003" s="32"/>
    </row>
    <row r="1004" spans="1:15" ht="15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4"/>
      <c r="N1004" s="32"/>
      <c r="O1004" s="32"/>
    </row>
    <row r="1005" spans="1:15" ht="15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4"/>
      <c r="N1005" s="32"/>
      <c r="O1005" s="32"/>
    </row>
    <row r="1006" spans="1:15" ht="15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4"/>
      <c r="N1006" s="32"/>
      <c r="O1006" s="32"/>
    </row>
    <row r="1007" spans="1:15" ht="15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4"/>
      <c r="N1007" s="32"/>
      <c r="O1007" s="32"/>
    </row>
    <row r="1008" spans="1:15" ht="15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4"/>
      <c r="N1008" s="32"/>
      <c r="O1008" s="32"/>
    </row>
    <row r="1009" spans="1:15" ht="15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4"/>
      <c r="N1009" s="32"/>
      <c r="O1009" s="32"/>
    </row>
    <row r="1010" spans="1:15" ht="15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4"/>
      <c r="N1010" s="32"/>
      <c r="O1010" s="32"/>
    </row>
    <row r="1011" spans="1:15" ht="15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4"/>
      <c r="N1011" s="32"/>
      <c r="O1011" s="32"/>
    </row>
    <row r="1012" spans="1:15" ht="15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4"/>
      <c r="N1012" s="32"/>
      <c r="O1012" s="32"/>
    </row>
    <row r="1013" spans="1:15" ht="15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4"/>
      <c r="N1013" s="32"/>
      <c r="O1013" s="32"/>
    </row>
    <row r="1014" spans="1:15" ht="15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4"/>
      <c r="N1014" s="32"/>
      <c r="O1014" s="32"/>
    </row>
    <row r="1015" spans="1:15" ht="15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4"/>
      <c r="N1015" s="32"/>
      <c r="O1015" s="32"/>
    </row>
    <row r="1016" spans="1:15" ht="15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4"/>
      <c r="N1016" s="32"/>
      <c r="O1016" s="32"/>
    </row>
    <row r="1017" spans="1:15" ht="15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4"/>
      <c r="N1017" s="32"/>
      <c r="O1017" s="32"/>
    </row>
    <row r="1018" spans="1:15" ht="15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4"/>
      <c r="N1018" s="32"/>
      <c r="O1018" s="32"/>
    </row>
    <row r="1019" spans="1:15" ht="15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4"/>
      <c r="N1019" s="32"/>
      <c r="O1019" s="32"/>
    </row>
    <row r="1020" spans="1:15" ht="15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4"/>
      <c r="N1020" s="32"/>
      <c r="O1020" s="32"/>
    </row>
    <row r="1021" spans="1:15" ht="15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4"/>
      <c r="N1021" s="32"/>
      <c r="O1021" s="32"/>
    </row>
    <row r="1022" spans="1:15" ht="15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4"/>
      <c r="N1022" s="32"/>
      <c r="O1022" s="32"/>
    </row>
    <row r="1023" spans="1:15" ht="15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4"/>
      <c r="N1023" s="32"/>
      <c r="O1023" s="32"/>
    </row>
    <row r="1024" spans="1:15" ht="15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4"/>
      <c r="N1024" s="32"/>
      <c r="O1024" s="32"/>
    </row>
    <row r="1025" spans="1:15" ht="15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4"/>
      <c r="N1025" s="32"/>
      <c r="O1025" s="32"/>
    </row>
    <row r="1026" spans="1:15" ht="15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4"/>
      <c r="N1026" s="32"/>
      <c r="O1026" s="32"/>
    </row>
    <row r="1027" spans="1:15" ht="15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4"/>
      <c r="N1027" s="32"/>
      <c r="O1027" s="32"/>
    </row>
    <row r="1028" spans="1:15" ht="15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4"/>
      <c r="N1028" s="32"/>
      <c r="O1028" s="32"/>
    </row>
    <row r="1029" spans="1:15" ht="15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4"/>
      <c r="N1029" s="32"/>
      <c r="O1029" s="32"/>
    </row>
    <row r="1030" spans="1:15" ht="15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4"/>
      <c r="N1030" s="32"/>
      <c r="O1030" s="32"/>
    </row>
    <row r="1031" spans="1:15" ht="15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4"/>
      <c r="N1031" s="32"/>
      <c r="O1031" s="32"/>
    </row>
    <row r="1032" spans="1:15" ht="15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4"/>
      <c r="N1032" s="32"/>
      <c r="O1032" s="32"/>
    </row>
    <row r="1033" spans="1:15" ht="15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4"/>
      <c r="N1033" s="32"/>
      <c r="O1033" s="32"/>
    </row>
    <row r="1034" spans="1:15" ht="15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4"/>
      <c r="N1034" s="32"/>
      <c r="O1034" s="32"/>
    </row>
    <row r="1035" spans="1:15" ht="15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4"/>
      <c r="N1035" s="32"/>
      <c r="O1035" s="32"/>
    </row>
    <row r="1036" spans="1:15" ht="15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4"/>
      <c r="N1036" s="32"/>
      <c r="O1036" s="32"/>
    </row>
    <row r="1037" spans="1:15" ht="15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4"/>
      <c r="N1037" s="32"/>
      <c r="O1037" s="32"/>
    </row>
    <row r="1038" spans="1:15" ht="15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4"/>
      <c r="N1038" s="32"/>
      <c r="O1038" s="32"/>
    </row>
    <row r="1039" spans="1:15" ht="15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4"/>
      <c r="N1039" s="32"/>
      <c r="O1039" s="32"/>
    </row>
    <row r="1040" spans="1:15" ht="15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4"/>
      <c r="N1040" s="32"/>
      <c r="O1040" s="32"/>
    </row>
    <row r="1041" spans="1:15" ht="15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4"/>
      <c r="N1041" s="32"/>
      <c r="O1041" s="32"/>
    </row>
    <row r="1042" spans="1:15" ht="15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4"/>
      <c r="N1042" s="32"/>
      <c r="O1042" s="32"/>
    </row>
    <row r="1043" spans="1:15" ht="15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4"/>
      <c r="N1043" s="32"/>
      <c r="O1043" s="32"/>
    </row>
    <row r="1044" spans="1:15" ht="15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4"/>
      <c r="N1044" s="32"/>
      <c r="O1044" s="32"/>
    </row>
    <row r="1045" spans="1:15" ht="15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4"/>
      <c r="N1045" s="32"/>
      <c r="O1045" s="32"/>
    </row>
    <row r="1046" spans="1:15" ht="15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4"/>
      <c r="N1046" s="32"/>
      <c r="O1046" s="32"/>
    </row>
    <row r="1047" spans="1:15" ht="15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4"/>
      <c r="N1047" s="32"/>
      <c r="O1047" s="32"/>
    </row>
    <row r="1048" spans="1:15" ht="15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4"/>
      <c r="N1048" s="32"/>
      <c r="O1048" s="32"/>
    </row>
    <row r="1049" spans="1:15" ht="15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4"/>
      <c r="N1049" s="32"/>
      <c r="O1049" s="32"/>
    </row>
    <row r="1050" spans="1:15" ht="15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4"/>
      <c r="N1050" s="32"/>
      <c r="O1050" s="32"/>
    </row>
    <row r="1051" spans="1:15" ht="15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4"/>
      <c r="N1051" s="32"/>
      <c r="O1051" s="32"/>
    </row>
    <row r="1052" spans="1:15" ht="15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4"/>
      <c r="N1052" s="32"/>
      <c r="O1052" s="32"/>
    </row>
    <row r="1053" spans="1:15" ht="15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4"/>
      <c r="N1053" s="32"/>
      <c r="O1053" s="32"/>
    </row>
    <row r="1054" spans="1:15" ht="15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4"/>
      <c r="N1054" s="32"/>
      <c r="O1054" s="32"/>
    </row>
    <row r="1055" spans="1:15" ht="15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4"/>
      <c r="N1055" s="32"/>
      <c r="O1055" s="32"/>
    </row>
    <row r="1056" spans="1:15" ht="15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4"/>
      <c r="N1056" s="32"/>
      <c r="O1056" s="32"/>
    </row>
    <row r="1057" spans="1:15" ht="15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4"/>
      <c r="N1057" s="32"/>
      <c r="O1057" s="32"/>
    </row>
    <row r="1058" spans="1:15" ht="15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4"/>
      <c r="N1058" s="32"/>
      <c r="O1058" s="32"/>
    </row>
    <row r="1059" spans="1:15" ht="15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4"/>
      <c r="N1059" s="32"/>
      <c r="O1059" s="32"/>
    </row>
    <row r="1060" spans="1:15" ht="15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4"/>
      <c r="N1060" s="32"/>
      <c r="O1060" s="32"/>
    </row>
    <row r="1061" spans="1:15" ht="15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4"/>
      <c r="N1061" s="32"/>
      <c r="O1061" s="32"/>
    </row>
    <row r="1062" spans="1:15" ht="15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4"/>
      <c r="N1062" s="32"/>
      <c r="O1062" s="32"/>
    </row>
    <row r="1063" spans="1:15" ht="15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4"/>
      <c r="N1063" s="32"/>
      <c r="O1063" s="32"/>
    </row>
    <row r="1064" spans="1:15" ht="15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4"/>
      <c r="N1064" s="32"/>
      <c r="O1064" s="32"/>
    </row>
    <row r="1065" spans="1:15" ht="15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4"/>
      <c r="N1065" s="32"/>
      <c r="O1065" s="32"/>
    </row>
    <row r="1066" spans="1:15" ht="15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4"/>
      <c r="N1066" s="32"/>
      <c r="O1066" s="32"/>
    </row>
    <row r="1067" spans="1:15" ht="15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4"/>
      <c r="N1067" s="32"/>
      <c r="O1067" s="32"/>
    </row>
    <row r="1068" spans="1:15" ht="15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4"/>
      <c r="N1068" s="32"/>
      <c r="O1068" s="32"/>
    </row>
    <row r="1069" spans="1:15" ht="15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4"/>
      <c r="N1069" s="32"/>
      <c r="O1069" s="32"/>
    </row>
    <row r="1070" spans="1:15" ht="15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4"/>
      <c r="N1070" s="32"/>
      <c r="O1070" s="32"/>
    </row>
    <row r="1071" spans="1:15" ht="15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4"/>
      <c r="N1071" s="32"/>
      <c r="O1071" s="32"/>
    </row>
    <row r="1072" spans="1:15" ht="15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4"/>
      <c r="N1072" s="32"/>
      <c r="O1072" s="32"/>
    </row>
    <row r="1073" spans="1:15" ht="15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4"/>
      <c r="N1073" s="32"/>
      <c r="O1073" s="32"/>
    </row>
    <row r="1074" spans="1:15" ht="15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4"/>
      <c r="N1074" s="32"/>
      <c r="O1074" s="32"/>
    </row>
    <row r="1075" spans="1:15" ht="15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4"/>
      <c r="N1075" s="32"/>
      <c r="O1075" s="32"/>
    </row>
    <row r="1076" spans="1:15" ht="15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4"/>
      <c r="N1076" s="32"/>
      <c r="O1076" s="32"/>
    </row>
    <row r="1077" spans="1:15" ht="15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4"/>
      <c r="N1077" s="32"/>
      <c r="O1077" s="32"/>
    </row>
    <row r="1078" spans="1:15" ht="15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4"/>
      <c r="N1078" s="32"/>
      <c r="O1078" s="32"/>
    </row>
    <row r="1079" spans="1:15" ht="15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4"/>
      <c r="N1079" s="32"/>
      <c r="O1079" s="32"/>
    </row>
    <row r="1080" spans="1:15" ht="15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4"/>
      <c r="N1080" s="32"/>
      <c r="O1080" s="32"/>
    </row>
    <row r="1081" spans="1:15" ht="15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4"/>
      <c r="N1081" s="32"/>
      <c r="O1081" s="32"/>
    </row>
    <row r="1082" spans="1:15" ht="15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4"/>
      <c r="N1082" s="32"/>
      <c r="O1082" s="32"/>
    </row>
    <row r="1083" spans="1:15" ht="15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4"/>
      <c r="N1083" s="32"/>
      <c r="O1083" s="32"/>
    </row>
    <row r="1084" spans="1:15" ht="15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4"/>
      <c r="N1084" s="32"/>
      <c r="O1084" s="32"/>
    </row>
    <row r="1085" spans="1:15" ht="15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4"/>
      <c r="N1085" s="32"/>
      <c r="O1085" s="32"/>
    </row>
    <row r="1086" spans="1:15" ht="15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4"/>
      <c r="N1086" s="32"/>
      <c r="O1086" s="32"/>
    </row>
    <row r="1087" spans="1:15" ht="15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4"/>
      <c r="N1087" s="32"/>
      <c r="O1087" s="32"/>
    </row>
    <row r="1088" spans="1:15" ht="15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4"/>
      <c r="N1088" s="32"/>
      <c r="O1088" s="32"/>
    </row>
    <row r="1089" spans="1:15" ht="15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4"/>
      <c r="N1089" s="32"/>
      <c r="O1089" s="32"/>
    </row>
    <row r="1090" spans="1:15" ht="15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4"/>
      <c r="N1090" s="32"/>
      <c r="O1090" s="32"/>
    </row>
    <row r="1091" spans="1:15" ht="15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4"/>
      <c r="N1091" s="32"/>
      <c r="O1091" s="32"/>
    </row>
    <row r="1092" spans="1:15" ht="15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4"/>
      <c r="N1092" s="32"/>
      <c r="O1092" s="32"/>
    </row>
    <row r="1093" spans="1:15" ht="15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4"/>
      <c r="N1093" s="32"/>
      <c r="O1093" s="32"/>
    </row>
    <row r="1094" spans="1:15" ht="15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4"/>
      <c r="N1094" s="32"/>
      <c r="O1094" s="32"/>
    </row>
    <row r="1095" spans="1:15" ht="15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4"/>
      <c r="N1095" s="32"/>
      <c r="O1095" s="32"/>
    </row>
    <row r="1096" spans="1:15" ht="15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4"/>
      <c r="N1096" s="32"/>
      <c r="O1096" s="32"/>
    </row>
    <row r="1097" spans="1:15" ht="15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4"/>
      <c r="N1097" s="32"/>
      <c r="O1097" s="32"/>
    </row>
    <row r="1098" spans="1:15" ht="15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4"/>
      <c r="N1098" s="32"/>
      <c r="O1098" s="32"/>
    </row>
    <row r="1099" spans="1:15" ht="15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4"/>
      <c r="N1099" s="32"/>
      <c r="O1099" s="32"/>
    </row>
    <row r="1100" spans="1:15" ht="15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4"/>
      <c r="N1100" s="32"/>
      <c r="O1100" s="32"/>
    </row>
    <row r="1101" spans="1:15" ht="15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4"/>
      <c r="N1101" s="32"/>
      <c r="O1101" s="32"/>
    </row>
    <row r="1102" spans="1:15" ht="15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4"/>
      <c r="N1102" s="32"/>
      <c r="O1102" s="32"/>
    </row>
    <row r="1103" spans="1:15" ht="15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4"/>
      <c r="N1103" s="32"/>
      <c r="O1103" s="32"/>
    </row>
    <row r="1104" spans="1:15" ht="15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4"/>
      <c r="N1104" s="32"/>
      <c r="O1104" s="32"/>
    </row>
    <row r="1105" spans="1:15" ht="15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4"/>
      <c r="N1105" s="32"/>
      <c r="O1105" s="32"/>
    </row>
    <row r="1106" spans="1:15" ht="15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4"/>
      <c r="N1106" s="32"/>
      <c r="O1106" s="32"/>
    </row>
    <row r="1107" spans="1:15" ht="15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4"/>
      <c r="N1107" s="32"/>
      <c r="O1107" s="32"/>
    </row>
    <row r="1108" spans="1:15" ht="15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4"/>
      <c r="N1108" s="32"/>
      <c r="O1108" s="32"/>
    </row>
    <row r="1109" spans="1:15" ht="15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4"/>
      <c r="N1109" s="32"/>
      <c r="O1109" s="32"/>
    </row>
    <row r="1110" spans="1:15" ht="15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4"/>
      <c r="N1110" s="32"/>
      <c r="O1110" s="32"/>
    </row>
    <row r="1111" spans="1:15" ht="15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4"/>
      <c r="N1111" s="32"/>
      <c r="O1111" s="32"/>
    </row>
    <row r="1112" spans="1:15" ht="15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4"/>
      <c r="N1112" s="32"/>
      <c r="O1112" s="32"/>
    </row>
    <row r="1113" spans="1:15" ht="15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4"/>
      <c r="N1113" s="32"/>
      <c r="O1113" s="32"/>
    </row>
    <row r="1114" spans="1:15" ht="15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4"/>
      <c r="N1114" s="32"/>
      <c r="O1114" s="32"/>
    </row>
    <row r="1115" spans="1:15" ht="15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4"/>
      <c r="N1115" s="32"/>
      <c r="O1115" s="32"/>
    </row>
    <row r="1116" spans="1:15" ht="15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4"/>
      <c r="N1116" s="32"/>
      <c r="O1116" s="32"/>
    </row>
    <row r="1117" spans="1:15" ht="15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4"/>
      <c r="N1117" s="32"/>
      <c r="O1117" s="32"/>
    </row>
    <row r="1118" spans="1:15" ht="15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4"/>
      <c r="N1118" s="32"/>
      <c r="O1118" s="32"/>
    </row>
    <row r="1119" spans="1:15" ht="15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4"/>
      <c r="N1119" s="32"/>
      <c r="O1119" s="32"/>
    </row>
    <row r="1120" spans="1:15" ht="15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4"/>
      <c r="N1120" s="32"/>
      <c r="O1120" s="32"/>
    </row>
    <row r="1121" spans="1:15" ht="15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4"/>
      <c r="N1121" s="32"/>
      <c r="O1121" s="32"/>
    </row>
    <row r="1122" spans="1:15" ht="15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4"/>
      <c r="N1122" s="32"/>
      <c r="O1122" s="32"/>
    </row>
    <row r="1123" spans="1:15" ht="15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4"/>
      <c r="N1123" s="32"/>
      <c r="O1123" s="32"/>
    </row>
    <row r="1124" spans="1:15" ht="15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4"/>
      <c r="N1124" s="32"/>
      <c r="O1124" s="32"/>
    </row>
    <row r="1125" spans="1:15" ht="15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4"/>
      <c r="N1125" s="32"/>
      <c r="O1125" s="32"/>
    </row>
    <row r="1126" spans="1:15" ht="15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4"/>
      <c r="N1126" s="32"/>
      <c r="O1126" s="32"/>
    </row>
    <row r="1127" spans="1:15" ht="15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4"/>
      <c r="N1127" s="32"/>
      <c r="O1127" s="32"/>
    </row>
    <row r="1128" spans="1:15" ht="15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4"/>
      <c r="N1128" s="32"/>
      <c r="O1128" s="32"/>
    </row>
    <row r="1129" spans="1:15" ht="15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4"/>
      <c r="N1129" s="32"/>
      <c r="O1129" s="32"/>
    </row>
    <row r="1130" spans="1:15" ht="15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4"/>
      <c r="N1130" s="32"/>
      <c r="O1130" s="32"/>
    </row>
    <row r="1131" spans="1:15" ht="15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4"/>
      <c r="N1131" s="32"/>
      <c r="O1131" s="32"/>
    </row>
    <row r="1132" spans="1:15" ht="15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4"/>
      <c r="N1132" s="32"/>
      <c r="O1132" s="32"/>
    </row>
    <row r="1133" spans="1:15" ht="15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4"/>
      <c r="N1133" s="32"/>
      <c r="O1133" s="32"/>
    </row>
    <row r="1134" spans="1:15" ht="15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4"/>
      <c r="N1134" s="32"/>
      <c r="O1134" s="32"/>
    </row>
    <row r="1135" spans="1:15" ht="15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4"/>
      <c r="N1135" s="32"/>
      <c r="O1135" s="32"/>
    </row>
    <row r="1136" spans="1:15" ht="15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4"/>
      <c r="N1136" s="32"/>
      <c r="O1136" s="32"/>
    </row>
    <row r="1137" spans="1:15" ht="15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4"/>
      <c r="N1137" s="32"/>
      <c r="O1137" s="32"/>
    </row>
    <row r="1138" spans="1:15" ht="15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4"/>
      <c r="N1138" s="32"/>
      <c r="O1138" s="32"/>
    </row>
    <row r="1139" spans="1:15" ht="15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4"/>
      <c r="N1139" s="32"/>
      <c r="O1139" s="32"/>
    </row>
    <row r="1140" spans="1:15" ht="15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4"/>
      <c r="N1140" s="32"/>
      <c r="O1140" s="32"/>
    </row>
    <row r="1141" spans="1:15" ht="15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4"/>
      <c r="N1141" s="32"/>
      <c r="O1141" s="32"/>
    </row>
    <row r="1142" spans="1:15" ht="15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4"/>
      <c r="N1142" s="32"/>
      <c r="O1142" s="32"/>
    </row>
    <row r="1143" spans="1:15" ht="15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4"/>
      <c r="N1143" s="32"/>
      <c r="O1143" s="32"/>
    </row>
    <row r="1144" spans="1:15" ht="15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4"/>
      <c r="N1144" s="32"/>
      <c r="O1144" s="32"/>
    </row>
    <row r="1145" spans="1:15" ht="15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4"/>
      <c r="N1145" s="32"/>
      <c r="O1145" s="32"/>
    </row>
    <row r="1146" spans="1:15" ht="15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4"/>
      <c r="N1146" s="32"/>
      <c r="O1146" s="32"/>
    </row>
    <row r="1147" spans="1:15" ht="15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4"/>
      <c r="N1147" s="32"/>
      <c r="O1147" s="32"/>
    </row>
    <row r="1148" spans="1:15" ht="15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4"/>
      <c r="N1148" s="32"/>
      <c r="O1148" s="32"/>
    </row>
    <row r="1149" spans="1:15" ht="15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4"/>
      <c r="N1149" s="32"/>
      <c r="O1149" s="32"/>
    </row>
    <row r="1150" spans="1:15" ht="15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4"/>
      <c r="N1150" s="32"/>
      <c r="O1150" s="32"/>
    </row>
    <row r="1151" spans="1:15" ht="15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4"/>
      <c r="N1151" s="32"/>
      <c r="O1151" s="32"/>
    </row>
    <row r="1152" spans="1:15" ht="15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4"/>
      <c r="N1152" s="32"/>
      <c r="O1152" s="32"/>
    </row>
    <row r="1153" spans="1:15" ht="15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4"/>
      <c r="N1153" s="32"/>
      <c r="O1153" s="32"/>
    </row>
    <row r="1154" spans="1:15" ht="15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4"/>
      <c r="N1154" s="32"/>
      <c r="O1154" s="32"/>
    </row>
    <row r="1155" spans="1:15" ht="15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4"/>
      <c r="N1155" s="32"/>
      <c r="O1155" s="32"/>
    </row>
    <row r="1156" spans="1:15" ht="15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4"/>
      <c r="N1156" s="32"/>
      <c r="O1156" s="32"/>
    </row>
    <row r="1157" spans="1:15" ht="15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4"/>
      <c r="N1157" s="32"/>
      <c r="O1157" s="32"/>
    </row>
    <row r="1158" spans="1:15" ht="15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4"/>
      <c r="N1158" s="32"/>
      <c r="O1158" s="32"/>
    </row>
    <row r="1159" spans="1:15" ht="15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4"/>
      <c r="N1159" s="32"/>
      <c r="O1159" s="32"/>
    </row>
    <row r="1160" spans="1:15" ht="15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4"/>
      <c r="N1160" s="32"/>
      <c r="O1160" s="32"/>
    </row>
    <row r="1161" spans="1:15" ht="15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4"/>
      <c r="N1161" s="32"/>
      <c r="O1161" s="32"/>
    </row>
    <row r="1162" spans="1:15" ht="15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4"/>
      <c r="N1162" s="32"/>
      <c r="O1162" s="32"/>
    </row>
    <row r="1163" spans="1:15" ht="15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4"/>
      <c r="N1163" s="32"/>
      <c r="O1163" s="32"/>
    </row>
    <row r="1164" spans="1:15" ht="15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4"/>
      <c r="N1164" s="32"/>
      <c r="O1164" s="32"/>
    </row>
    <row r="1165" spans="1:15" ht="15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4"/>
      <c r="N1165" s="32"/>
      <c r="O1165" s="32"/>
    </row>
    <row r="1166" spans="1:15" ht="15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4"/>
      <c r="N1166" s="32"/>
      <c r="O1166" s="32"/>
    </row>
    <row r="1167" spans="1:15" ht="15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4"/>
      <c r="N1167" s="32"/>
      <c r="O1167" s="32"/>
    </row>
    <row r="1168" spans="1:15" ht="15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4"/>
      <c r="N1168" s="32"/>
      <c r="O1168" s="32"/>
    </row>
    <row r="1169" spans="1:15" ht="15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4"/>
      <c r="N1169" s="32"/>
      <c r="O1169" s="32"/>
    </row>
    <row r="1170" spans="1:15" ht="15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4"/>
      <c r="N1170" s="32"/>
      <c r="O1170" s="32"/>
    </row>
    <row r="1171" spans="1:15" ht="15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4"/>
      <c r="N1171" s="32"/>
      <c r="O1171" s="32"/>
    </row>
    <row r="1172" spans="1:15" ht="15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4"/>
      <c r="N1172" s="32"/>
      <c r="O1172" s="32"/>
    </row>
    <row r="1173" spans="1:15" ht="15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4"/>
      <c r="N1173" s="32"/>
      <c r="O1173" s="32"/>
    </row>
    <row r="1174" spans="1:15" ht="15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4"/>
      <c r="N1174" s="32"/>
      <c r="O1174" s="32"/>
    </row>
    <row r="1175" spans="1:15" ht="15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4"/>
      <c r="N1175" s="32"/>
      <c r="O1175" s="32"/>
    </row>
    <row r="1176" spans="1:15" ht="15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4"/>
      <c r="N1176" s="32"/>
      <c r="O1176" s="32"/>
    </row>
    <row r="1177" spans="1:15" ht="15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4"/>
      <c r="N1177" s="32"/>
      <c r="O1177" s="32"/>
    </row>
    <row r="1178" spans="1:15" ht="15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4"/>
      <c r="N1178" s="32"/>
      <c r="O1178" s="32"/>
    </row>
    <row r="1179" spans="1:15" ht="15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4"/>
      <c r="N1179" s="32"/>
      <c r="O1179" s="32"/>
    </row>
    <row r="1180" spans="1:15" ht="15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4"/>
      <c r="N1180" s="32"/>
      <c r="O1180" s="32"/>
    </row>
    <row r="1181" spans="1:15" ht="15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4"/>
      <c r="N1181" s="32"/>
      <c r="O1181" s="32"/>
    </row>
    <row r="1182" spans="1:15" ht="15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4"/>
      <c r="N1182" s="32"/>
      <c r="O1182" s="32"/>
    </row>
    <row r="1183" spans="1:15" ht="15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4"/>
      <c r="N1183" s="32"/>
      <c r="O1183" s="32"/>
    </row>
    <row r="1184" spans="1:15" ht="15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4"/>
      <c r="N1184" s="32"/>
      <c r="O1184" s="32"/>
    </row>
    <row r="1185" spans="1:15" ht="15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4"/>
      <c r="N1185" s="32"/>
      <c r="O1185" s="32"/>
    </row>
    <row r="1186" spans="1:15" ht="15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4"/>
      <c r="N1186" s="32"/>
      <c r="O1186" s="32"/>
    </row>
    <row r="1187" spans="1:15" ht="15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4"/>
      <c r="N1187" s="32"/>
      <c r="O1187" s="32"/>
    </row>
    <row r="1188" spans="1:15" ht="15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4"/>
      <c r="N1188" s="32"/>
      <c r="O1188" s="32"/>
    </row>
    <row r="1189" spans="1:15" ht="15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4"/>
      <c r="N1189" s="32"/>
      <c r="O1189" s="32"/>
    </row>
    <row r="1190" spans="1:15" ht="15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4"/>
      <c r="N1190" s="32"/>
      <c r="O1190" s="32"/>
    </row>
    <row r="1191" spans="1:15" ht="15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4"/>
      <c r="N1191" s="32"/>
      <c r="O1191" s="32"/>
    </row>
    <row r="1192" spans="1:15" ht="15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4"/>
      <c r="N1192" s="32"/>
      <c r="O1192" s="32"/>
    </row>
    <row r="1193" spans="1:15" ht="15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4"/>
      <c r="N1193" s="32"/>
      <c r="O1193" s="32"/>
    </row>
    <row r="1194" spans="1:15" ht="15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4"/>
      <c r="N1194" s="32"/>
      <c r="O1194" s="32"/>
    </row>
    <row r="1195" spans="1:15" ht="15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4"/>
      <c r="N1195" s="32"/>
      <c r="O1195" s="32"/>
    </row>
    <row r="1196" spans="1:15" ht="15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4"/>
      <c r="N1196" s="32"/>
      <c r="O1196" s="32"/>
    </row>
    <row r="1197" spans="1:15" ht="15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4"/>
      <c r="N1197" s="32"/>
      <c r="O1197" s="32"/>
    </row>
    <row r="1198" spans="1:15" ht="15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4"/>
      <c r="N1198" s="32"/>
      <c r="O1198" s="32"/>
    </row>
    <row r="1199" spans="1:15" ht="15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4"/>
      <c r="N1199" s="32"/>
      <c r="O1199" s="32"/>
    </row>
    <row r="1200" spans="1:15" ht="15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4"/>
      <c r="N1200" s="32"/>
      <c r="O1200" s="32"/>
    </row>
    <row r="1201" spans="1:15" ht="15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4"/>
      <c r="N1201" s="32"/>
      <c r="O1201" s="32"/>
    </row>
    <row r="1202" spans="1:15" ht="15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4"/>
      <c r="N1202" s="32"/>
      <c r="O1202" s="32"/>
    </row>
    <row r="1203" spans="1:15" ht="15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4"/>
      <c r="N1203" s="32"/>
      <c r="O1203" s="32"/>
    </row>
    <row r="1204" spans="1:15" ht="15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4"/>
      <c r="N1204" s="32"/>
      <c r="O1204" s="32"/>
    </row>
    <row r="1205" spans="1:15" ht="15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4"/>
      <c r="N1205" s="32"/>
      <c r="O1205" s="32"/>
    </row>
    <row r="1206" spans="1:15" ht="15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4"/>
      <c r="N1206" s="32"/>
      <c r="O1206" s="32"/>
    </row>
    <row r="1207" spans="1:15" ht="15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4"/>
      <c r="N1207" s="32"/>
      <c r="O1207" s="32"/>
    </row>
    <row r="1208" spans="1:15" ht="15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4"/>
      <c r="N1208" s="32"/>
      <c r="O1208" s="32"/>
    </row>
    <row r="1209" spans="1:15" ht="15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4"/>
      <c r="N1209" s="32"/>
      <c r="O1209" s="32"/>
    </row>
    <row r="1210" spans="1:15" ht="15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4"/>
      <c r="N1210" s="32"/>
      <c r="O1210" s="32"/>
    </row>
    <row r="1211" spans="1:15" ht="15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4"/>
      <c r="N1211" s="32"/>
      <c r="O1211" s="32"/>
    </row>
    <row r="1212" spans="1:15" ht="15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4"/>
      <c r="N1212" s="32"/>
      <c r="O1212" s="32"/>
    </row>
    <row r="1213" spans="1:15" ht="15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4"/>
      <c r="N1213" s="32"/>
      <c r="O1213" s="32"/>
    </row>
    <row r="1214" spans="1:15" ht="15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4"/>
      <c r="N1214" s="32"/>
      <c r="O1214" s="32"/>
    </row>
    <row r="1215" spans="1:15" ht="15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4"/>
      <c r="N1215" s="32"/>
      <c r="O1215" s="32"/>
    </row>
    <row r="1216" spans="1:15" ht="15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4"/>
      <c r="N1216" s="32"/>
      <c r="O1216" s="32"/>
    </row>
    <row r="1217" spans="1:15" ht="15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4"/>
      <c r="N1217" s="32"/>
      <c r="O1217" s="32"/>
    </row>
    <row r="1218" spans="1:15" ht="15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4"/>
      <c r="N1218" s="32"/>
      <c r="O1218" s="32"/>
    </row>
    <row r="1219" spans="1:15" ht="15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4"/>
      <c r="N1219" s="32"/>
      <c r="O1219" s="32"/>
    </row>
    <row r="1220" spans="1:15" ht="15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4"/>
      <c r="N1220" s="32"/>
      <c r="O1220" s="32"/>
    </row>
    <row r="1221" spans="1:15" ht="15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4"/>
      <c r="N1221" s="32"/>
      <c r="O1221" s="32"/>
    </row>
    <row r="1222" spans="1:15" ht="15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4"/>
      <c r="N1222" s="32"/>
      <c r="O1222" s="32"/>
    </row>
    <row r="1223" spans="1:15" ht="15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4"/>
      <c r="N1223" s="32"/>
      <c r="O1223" s="32"/>
    </row>
    <row r="1224" spans="1:15" ht="15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4"/>
      <c r="N1224" s="32"/>
      <c r="O1224" s="32"/>
    </row>
    <row r="1225" spans="1:15" ht="15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4"/>
      <c r="N1225" s="32"/>
      <c r="O1225" s="32"/>
    </row>
    <row r="1226" spans="1:15" ht="15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4"/>
      <c r="N1226" s="32"/>
      <c r="O1226" s="32"/>
    </row>
    <row r="1227" spans="1:15" ht="15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4"/>
      <c r="N1227" s="32"/>
      <c r="O1227" s="32"/>
    </row>
    <row r="1228" spans="1:15" ht="15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4"/>
      <c r="N1228" s="32"/>
      <c r="O1228" s="32"/>
    </row>
    <row r="1229" spans="1:15" ht="15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4"/>
      <c r="N1229" s="32"/>
      <c r="O1229" s="32"/>
    </row>
    <row r="1230" spans="1:15" ht="15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4"/>
      <c r="N1230" s="32"/>
      <c r="O1230" s="32"/>
    </row>
    <row r="1231" spans="1:15" ht="15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4"/>
      <c r="N1231" s="32"/>
      <c r="O1231" s="32"/>
    </row>
    <row r="1232" spans="1:15" ht="15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4"/>
      <c r="N1232" s="32"/>
      <c r="O1232" s="32"/>
    </row>
    <row r="1233" spans="1:15" ht="15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4"/>
      <c r="N1233" s="32"/>
      <c r="O1233" s="32"/>
    </row>
    <row r="1234" spans="1:15" ht="15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4"/>
      <c r="N1234" s="32"/>
      <c r="O1234" s="32"/>
    </row>
    <row r="1235" spans="1:15" ht="15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4"/>
      <c r="N1235" s="32"/>
      <c r="O1235" s="32"/>
    </row>
    <row r="1236" spans="1:15" ht="15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4"/>
      <c r="N1236" s="32"/>
      <c r="O1236" s="32"/>
    </row>
    <row r="1237" spans="1:15" ht="15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4"/>
      <c r="N1237" s="32"/>
      <c r="O1237" s="32"/>
    </row>
    <row r="1238" spans="1:15" ht="15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4"/>
      <c r="N1238" s="32"/>
      <c r="O1238" s="32"/>
    </row>
    <row r="1239" spans="1:15" ht="15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4"/>
      <c r="N1239" s="32"/>
      <c r="O1239" s="32"/>
    </row>
    <row r="1240" spans="1:15" ht="15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4"/>
      <c r="N1240" s="32"/>
      <c r="O1240" s="32"/>
    </row>
    <row r="1241" spans="1:15" ht="15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4"/>
      <c r="N1241" s="32"/>
      <c r="O1241" s="32"/>
    </row>
    <row r="1242" spans="1:15" ht="15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4"/>
      <c r="N1242" s="32"/>
      <c r="O1242" s="32"/>
    </row>
    <row r="1243" spans="1:15" ht="15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4"/>
      <c r="N1243" s="32"/>
      <c r="O1243" s="32"/>
    </row>
    <row r="1244" spans="1:15" ht="15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4"/>
      <c r="N1244" s="32"/>
      <c r="O1244" s="32"/>
    </row>
    <row r="1245" spans="1:15" ht="15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4"/>
      <c r="N1245" s="32"/>
      <c r="O1245" s="32"/>
    </row>
    <row r="1246" spans="1:15" ht="15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4"/>
      <c r="N1246" s="32"/>
      <c r="O1246" s="32"/>
    </row>
    <row r="1247" spans="1:15" ht="15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4"/>
      <c r="N1247" s="32"/>
      <c r="O1247" s="32"/>
    </row>
    <row r="1248" spans="1:15" ht="15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4"/>
      <c r="N1248" s="32"/>
      <c r="O1248" s="32"/>
    </row>
    <row r="1249" spans="1:15" ht="15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4"/>
      <c r="N1249" s="32"/>
      <c r="O1249" s="32"/>
    </row>
    <row r="1250" spans="1:15" ht="15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4"/>
      <c r="N1250" s="32"/>
      <c r="O1250" s="32"/>
    </row>
    <row r="1251" spans="1:15" ht="15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4"/>
      <c r="N1251" s="32"/>
      <c r="O1251" s="32"/>
    </row>
    <row r="1252" spans="1:15" ht="15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4"/>
      <c r="N1252" s="32"/>
      <c r="O1252" s="32"/>
    </row>
    <row r="1253" spans="1:15" ht="15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4"/>
      <c r="N1253" s="32"/>
      <c r="O1253" s="32"/>
    </row>
    <row r="1254" spans="1:15" ht="15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4"/>
      <c r="N1254" s="32"/>
      <c r="O1254" s="32"/>
    </row>
    <row r="1255" spans="1:15" ht="15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4"/>
      <c r="N1255" s="32"/>
      <c r="O1255" s="32"/>
    </row>
    <row r="1256" spans="1:15" ht="15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4"/>
      <c r="N1256" s="32"/>
      <c r="O1256" s="32"/>
    </row>
    <row r="1257" spans="1:15" ht="15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4"/>
      <c r="N1257" s="32"/>
      <c r="O1257" s="32"/>
    </row>
    <row r="1258" spans="1:15" ht="15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4"/>
      <c r="N1258" s="32"/>
      <c r="O1258" s="32"/>
    </row>
    <row r="1259" spans="1:15" ht="15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4"/>
      <c r="N1259" s="32"/>
      <c r="O1259" s="32"/>
    </row>
    <row r="1260" spans="1:15" ht="15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4"/>
      <c r="N1260" s="32"/>
      <c r="O1260" s="32"/>
    </row>
    <row r="1261" spans="1:15" ht="15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4"/>
      <c r="N1261" s="32"/>
      <c r="O1261" s="32"/>
    </row>
    <row r="1262" spans="1:15" ht="15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4"/>
      <c r="N1262" s="32"/>
      <c r="O1262" s="32"/>
    </row>
    <row r="1263" spans="1:15" ht="15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4"/>
      <c r="N1263" s="32"/>
      <c r="O1263" s="32"/>
    </row>
    <row r="1264" spans="1:15" ht="15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4"/>
      <c r="N1264" s="32"/>
      <c r="O1264" s="32"/>
    </row>
    <row r="1265" spans="1:15" ht="15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4"/>
      <c r="N1265" s="32"/>
      <c r="O1265" s="32"/>
    </row>
    <row r="1266" spans="1:15" ht="15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4"/>
      <c r="N1266" s="32"/>
      <c r="O1266" s="32"/>
    </row>
    <row r="1267" spans="1:15" ht="15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4"/>
      <c r="N1267" s="32"/>
      <c r="O1267" s="32"/>
    </row>
    <row r="1268" spans="1:15" ht="15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4"/>
      <c r="N1268" s="32"/>
      <c r="O1268" s="32"/>
    </row>
    <row r="1269" spans="1:15" ht="15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4"/>
      <c r="N1269" s="32"/>
      <c r="O1269" s="32"/>
    </row>
    <row r="1270" spans="1:15" ht="15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4"/>
      <c r="N1270" s="32"/>
      <c r="O1270" s="32"/>
    </row>
    <row r="1271" spans="1:15" ht="15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4"/>
      <c r="N1271" s="32"/>
      <c r="O1271" s="32"/>
    </row>
    <row r="1272" spans="1:15" ht="15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4"/>
      <c r="N1272" s="32"/>
      <c r="O1272" s="32"/>
    </row>
    <row r="1273" spans="1:15" ht="15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4"/>
      <c r="N1273" s="32"/>
      <c r="O1273" s="32"/>
    </row>
    <row r="1274" spans="1:15" ht="15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4"/>
      <c r="N1274" s="32"/>
      <c r="O1274" s="32"/>
    </row>
    <row r="1275" spans="1:15" ht="15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4"/>
      <c r="N1275" s="32"/>
      <c r="O1275" s="32"/>
    </row>
    <row r="1276" spans="1:15" ht="15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4"/>
      <c r="N1276" s="32"/>
      <c r="O1276" s="32"/>
    </row>
    <row r="1277" spans="1:15" ht="15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4"/>
      <c r="N1277" s="32"/>
      <c r="O1277" s="32"/>
    </row>
    <row r="1278" spans="1:15" ht="15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4"/>
      <c r="N1278" s="32"/>
      <c r="O1278" s="32"/>
    </row>
    <row r="1279" spans="1:15" ht="15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4"/>
      <c r="N1279" s="32"/>
      <c r="O1279" s="32"/>
    </row>
    <row r="1280" spans="1:15" ht="15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4"/>
      <c r="N1280" s="32"/>
      <c r="O1280" s="32"/>
    </row>
    <row r="1281" spans="1:15" ht="15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4"/>
      <c r="N1281" s="32"/>
      <c r="O1281" s="32"/>
    </row>
    <row r="1282" spans="1:15" ht="15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4"/>
      <c r="N1282" s="32"/>
      <c r="O1282" s="32"/>
    </row>
    <row r="1283" spans="1:15" ht="15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4"/>
      <c r="N1283" s="32"/>
      <c r="O1283" s="32"/>
    </row>
    <row r="1284" spans="1:15" ht="15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4"/>
      <c r="N1284" s="32"/>
      <c r="O1284" s="32"/>
    </row>
    <row r="1285" spans="1:15" ht="15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4"/>
      <c r="N1285" s="32"/>
      <c r="O1285" s="32"/>
    </row>
    <row r="1286" spans="1:15" ht="15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4"/>
      <c r="N1286" s="32"/>
      <c r="O1286" s="32"/>
    </row>
    <row r="1287" spans="1:15" ht="15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4"/>
      <c r="N1287" s="32"/>
      <c r="O1287" s="32"/>
    </row>
    <row r="1288" spans="1:15" ht="15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4"/>
      <c r="N1288" s="32"/>
      <c r="O1288" s="32"/>
    </row>
    <row r="1289" spans="1:15" ht="15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4"/>
      <c r="N1289" s="32"/>
      <c r="O1289" s="32"/>
    </row>
    <row r="1290" spans="1:15" ht="15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4"/>
      <c r="N1290" s="32"/>
      <c r="O1290" s="32"/>
    </row>
    <row r="1291" spans="1:15" ht="15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4"/>
      <c r="N1291" s="32"/>
      <c r="O1291" s="32"/>
    </row>
    <row r="1292" spans="1:15" ht="15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4"/>
      <c r="N1292" s="32"/>
      <c r="O1292" s="32"/>
    </row>
    <row r="1293" spans="1:15" ht="15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4"/>
      <c r="N1293" s="32"/>
      <c r="O1293" s="32"/>
    </row>
    <row r="1294" spans="1:15" ht="15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4"/>
      <c r="N1294" s="32"/>
      <c r="O1294" s="32"/>
    </row>
    <row r="1295" spans="1:15" ht="15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4"/>
      <c r="N1295" s="32"/>
      <c r="O1295" s="32"/>
    </row>
    <row r="1296" spans="1:15" ht="15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4"/>
      <c r="N1296" s="32"/>
      <c r="O1296" s="32"/>
    </row>
    <row r="1297" spans="1:15" ht="15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4"/>
      <c r="N1297" s="32"/>
      <c r="O1297" s="32"/>
    </row>
    <row r="1298" spans="1:15" ht="15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4"/>
      <c r="N1298" s="32"/>
      <c r="O1298" s="32"/>
    </row>
    <row r="1299" spans="1:15" ht="15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4"/>
      <c r="N1299" s="32"/>
      <c r="O1299" s="32"/>
    </row>
    <row r="1300" spans="1:15" ht="15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4"/>
      <c r="N1300" s="32"/>
      <c r="O1300" s="32"/>
    </row>
    <row r="1301" spans="1:15" ht="15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4"/>
      <c r="N1301" s="32"/>
      <c r="O1301" s="32"/>
    </row>
    <row r="1302" spans="1:15" ht="15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4"/>
      <c r="N1302" s="32"/>
      <c r="O1302" s="32"/>
    </row>
    <row r="1303" spans="1:15" ht="15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4"/>
      <c r="N1303" s="32"/>
      <c r="O1303" s="32"/>
    </row>
    <row r="1304" spans="1:15" ht="15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4"/>
      <c r="N1304" s="32"/>
      <c r="O1304" s="32"/>
    </row>
    <row r="1305" spans="1:15" ht="15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4"/>
      <c r="N1305" s="32"/>
      <c r="O1305" s="32"/>
    </row>
    <row r="1306" spans="1:15" ht="15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4"/>
      <c r="N1306" s="32"/>
      <c r="O1306" s="32"/>
    </row>
    <row r="1307" spans="1:15" ht="15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4"/>
      <c r="N1307" s="32"/>
      <c r="O1307" s="32"/>
    </row>
    <row r="1308" spans="1:15" ht="15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4"/>
      <c r="N1308" s="32"/>
      <c r="O1308" s="32"/>
    </row>
    <row r="1309" spans="1:15" ht="15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4"/>
      <c r="N1309" s="32"/>
      <c r="O1309" s="32"/>
    </row>
    <row r="1310" spans="1:15" ht="15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4"/>
      <c r="N1310" s="32"/>
      <c r="O1310" s="32"/>
    </row>
    <row r="1311" spans="1:15" ht="15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4"/>
      <c r="N1311" s="32"/>
      <c r="O1311" s="32"/>
    </row>
    <row r="1312" spans="1:15" ht="15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4"/>
      <c r="N1312" s="32"/>
      <c r="O1312" s="32"/>
    </row>
    <row r="1313" spans="1:15" ht="15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4"/>
      <c r="N1313" s="32"/>
      <c r="O1313" s="32"/>
    </row>
    <row r="1314" spans="1:15" ht="15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4"/>
      <c r="N1314" s="32"/>
      <c r="O1314" s="32"/>
    </row>
    <row r="1315" spans="1:15" ht="15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4"/>
      <c r="N1315" s="32"/>
      <c r="O1315" s="32"/>
    </row>
    <row r="1316" spans="1:15" ht="15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4"/>
      <c r="N1316" s="32"/>
      <c r="O1316" s="32"/>
    </row>
    <row r="1317" spans="1:15" ht="15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4"/>
      <c r="N1317" s="32"/>
      <c r="O1317" s="32"/>
    </row>
    <row r="1318" spans="1:15" ht="15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4"/>
      <c r="N1318" s="32"/>
      <c r="O1318" s="32"/>
    </row>
    <row r="1319" spans="1:15" ht="15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4"/>
      <c r="N1319" s="32"/>
      <c r="O1319" s="32"/>
    </row>
    <row r="1320" spans="1:15" ht="15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4"/>
      <c r="N1320" s="32"/>
      <c r="O1320" s="32"/>
    </row>
    <row r="1321" spans="1:15" ht="15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4"/>
      <c r="N1321" s="32"/>
      <c r="O1321" s="32"/>
    </row>
    <row r="1322" spans="1:15" ht="15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4"/>
      <c r="N1322" s="32"/>
      <c r="O1322" s="32"/>
    </row>
    <row r="1323" spans="1:15" ht="15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4"/>
      <c r="N1323" s="32"/>
      <c r="O1323" s="32"/>
    </row>
    <row r="1324" spans="1:15" ht="15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4"/>
      <c r="N1324" s="32"/>
      <c r="O1324" s="32"/>
    </row>
    <row r="1325" spans="1:15" ht="15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4"/>
      <c r="N1325" s="32"/>
      <c r="O1325" s="32"/>
    </row>
    <row r="1326" spans="1:15" ht="15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4"/>
      <c r="N1326" s="32"/>
      <c r="O1326" s="32"/>
    </row>
    <row r="1327" spans="1:15" ht="15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4"/>
      <c r="N1327" s="32"/>
      <c r="O1327" s="32"/>
    </row>
    <row r="1328" spans="1:15" ht="15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4"/>
      <c r="N1328" s="32"/>
      <c r="O1328" s="32"/>
    </row>
    <row r="1329" spans="1:15" ht="15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4"/>
      <c r="N1329" s="32"/>
      <c r="O1329" s="32"/>
    </row>
    <row r="1330" spans="1:15" ht="15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4"/>
      <c r="N1330" s="32"/>
      <c r="O1330" s="32"/>
    </row>
    <row r="1331" spans="1:15" ht="15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4"/>
      <c r="N1331" s="32"/>
      <c r="O1331" s="32"/>
    </row>
    <row r="1332" spans="1:15" ht="15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4"/>
      <c r="N1332" s="32"/>
      <c r="O1332" s="32"/>
    </row>
    <row r="1333" spans="1:15" ht="15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4"/>
      <c r="N1333" s="32"/>
      <c r="O1333" s="32"/>
    </row>
    <row r="1334" spans="1:15" ht="15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4"/>
      <c r="N1334" s="32"/>
      <c r="O1334" s="32"/>
    </row>
    <row r="1335" spans="1:15" ht="15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4"/>
      <c r="N1335" s="32"/>
      <c r="O1335" s="32"/>
    </row>
    <row r="1336" spans="1:15" ht="15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4"/>
      <c r="N1336" s="32"/>
      <c r="O1336" s="32"/>
    </row>
    <row r="1337" spans="1:15" ht="15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4"/>
      <c r="N1337" s="32"/>
      <c r="O1337" s="32"/>
    </row>
    <row r="1338" spans="1:15" ht="15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4"/>
      <c r="N1338" s="32"/>
      <c r="O1338" s="32"/>
    </row>
    <row r="1339" spans="1:15" ht="15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4"/>
      <c r="N1339" s="32"/>
      <c r="O1339" s="32"/>
    </row>
    <row r="1340" spans="1:15" ht="15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4"/>
      <c r="N1340" s="32"/>
      <c r="O1340" s="32"/>
    </row>
    <row r="1341" spans="1:15" ht="15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4"/>
      <c r="N1341" s="32"/>
      <c r="O1341" s="32"/>
    </row>
    <row r="1342" spans="1:15" ht="15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4"/>
      <c r="N1342" s="32"/>
      <c r="O1342" s="32"/>
    </row>
    <row r="1343" spans="1:15" ht="15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4"/>
      <c r="N1343" s="32"/>
      <c r="O1343" s="32"/>
    </row>
    <row r="1344" spans="1:15" ht="15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4"/>
      <c r="N1344" s="32"/>
      <c r="O1344" s="32"/>
    </row>
    <row r="1345" spans="1:15" ht="15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4"/>
      <c r="N1345" s="32"/>
      <c r="O1345" s="32"/>
    </row>
    <row r="1346" spans="1:15" ht="15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4"/>
      <c r="N1346" s="32"/>
      <c r="O1346" s="32"/>
    </row>
    <row r="1347" spans="1:15" ht="15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4"/>
      <c r="N1347" s="32"/>
      <c r="O1347" s="32"/>
    </row>
    <row r="1348" spans="1:15" ht="15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4"/>
      <c r="N1348" s="32"/>
      <c r="O1348" s="32"/>
    </row>
    <row r="1349" spans="1:15" ht="15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4"/>
      <c r="N1349" s="32"/>
      <c r="O1349" s="32"/>
    </row>
    <row r="1350" spans="1:15" ht="15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4"/>
      <c r="N1350" s="32"/>
      <c r="O1350" s="32"/>
    </row>
    <row r="1351" spans="1:15" ht="15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4"/>
      <c r="N1351" s="32"/>
      <c r="O1351" s="32"/>
    </row>
    <row r="1352" spans="1:15" ht="15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4"/>
      <c r="N1352" s="32"/>
      <c r="O1352" s="32"/>
    </row>
    <row r="1353" spans="1:15" ht="15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4"/>
      <c r="N1353" s="32"/>
      <c r="O1353" s="32"/>
    </row>
    <row r="1354" spans="1:15" ht="15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4"/>
      <c r="N1354" s="32"/>
      <c r="O1354" s="32"/>
    </row>
    <row r="1355" spans="1:15" ht="15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4"/>
      <c r="N1355" s="32"/>
      <c r="O1355" s="32"/>
    </row>
    <row r="1356" spans="1:15" ht="15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4"/>
      <c r="N1356" s="32"/>
      <c r="O1356" s="32"/>
    </row>
    <row r="1357" spans="1:15" ht="15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4"/>
      <c r="N1357" s="32"/>
      <c r="O1357" s="32"/>
    </row>
    <row r="1358" spans="1:15" ht="15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4"/>
      <c r="N1358" s="32"/>
      <c r="O1358" s="32"/>
    </row>
    <row r="1359" spans="1:15" ht="15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4"/>
      <c r="N1359" s="32"/>
      <c r="O1359" s="32"/>
    </row>
    <row r="1360" spans="1:15" ht="15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4"/>
      <c r="N1360" s="32"/>
      <c r="O1360" s="32"/>
    </row>
    <row r="1361" spans="1:15" ht="15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4"/>
      <c r="N1361" s="32"/>
      <c r="O1361" s="32"/>
    </row>
    <row r="1362" spans="1:15" ht="15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4"/>
      <c r="N1362" s="32"/>
      <c r="O1362" s="32"/>
    </row>
    <row r="1363" spans="1:15" ht="15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4"/>
      <c r="N1363" s="32"/>
      <c r="O1363" s="32"/>
    </row>
    <row r="1364" spans="1:15" ht="15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4"/>
      <c r="N1364" s="32"/>
      <c r="O1364" s="32"/>
    </row>
    <row r="1365" spans="1:15" ht="15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4"/>
      <c r="N1365" s="32"/>
      <c r="O1365" s="32"/>
    </row>
    <row r="1366" spans="1:15" ht="15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4"/>
      <c r="N1366" s="32"/>
      <c r="O1366" s="32"/>
    </row>
    <row r="1367" spans="1:15" ht="15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4"/>
      <c r="N1367" s="32"/>
      <c r="O1367" s="32"/>
    </row>
    <row r="1368" spans="1:15" ht="15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4"/>
      <c r="N1368" s="32"/>
      <c r="O1368" s="32"/>
    </row>
    <row r="1369" spans="1:15" ht="15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4"/>
      <c r="N1369" s="32"/>
      <c r="O1369" s="32"/>
    </row>
    <row r="1370" spans="1:15" ht="15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4"/>
      <c r="N1370" s="32"/>
      <c r="O1370" s="32"/>
    </row>
    <row r="1371" spans="1:15" ht="15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4"/>
      <c r="N1371" s="32"/>
      <c r="O1371" s="32"/>
    </row>
    <row r="1372" spans="1:15" ht="15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4"/>
      <c r="N1372" s="32"/>
      <c r="O1372" s="32"/>
    </row>
    <row r="1373" spans="1:15" ht="15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4"/>
      <c r="N1373" s="32"/>
      <c r="O1373" s="32"/>
    </row>
    <row r="1374" spans="1:15" ht="15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4"/>
      <c r="N1374" s="32"/>
      <c r="O1374" s="32"/>
    </row>
    <row r="1375" spans="1:15" ht="15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4"/>
      <c r="N1375" s="32"/>
      <c r="O1375" s="32"/>
    </row>
    <row r="1376" spans="1:15" ht="15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4"/>
      <c r="N1376" s="32"/>
      <c r="O1376" s="32"/>
    </row>
    <row r="1377" spans="1:15" ht="15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4"/>
      <c r="N1377" s="32"/>
      <c r="O1377" s="32"/>
    </row>
    <row r="1378" spans="1:15" ht="15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4"/>
      <c r="N1378" s="32"/>
      <c r="O1378" s="32"/>
    </row>
    <row r="1379" spans="1:15" ht="15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4"/>
      <c r="N1379" s="32"/>
      <c r="O1379" s="32"/>
    </row>
    <row r="1380" spans="1:15" ht="15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4"/>
      <c r="N1380" s="32"/>
      <c r="O1380" s="32"/>
    </row>
    <row r="1381" spans="1:15" ht="15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4"/>
      <c r="N1381" s="32"/>
      <c r="O1381" s="32"/>
    </row>
    <row r="1382" spans="1:15" ht="15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4"/>
      <c r="N1382" s="32"/>
      <c r="O1382" s="32"/>
    </row>
    <row r="1383" spans="1:15" ht="15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4"/>
      <c r="N1383" s="32"/>
      <c r="O1383" s="32"/>
    </row>
    <row r="1384" spans="1:15" ht="15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4"/>
      <c r="N1384" s="32"/>
      <c r="O1384" s="32"/>
    </row>
    <row r="1385" spans="1:15" ht="15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4"/>
      <c r="N1385" s="32"/>
      <c r="O1385" s="32"/>
    </row>
    <row r="1386" spans="1:15" ht="15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4"/>
      <c r="N1386" s="32"/>
      <c r="O1386" s="32"/>
    </row>
    <row r="1387" spans="1:15" ht="15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4"/>
      <c r="N1387" s="32"/>
      <c r="O1387" s="32"/>
    </row>
    <row r="1388" spans="1:15" ht="15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4"/>
      <c r="N1388" s="32"/>
      <c r="O1388" s="32"/>
    </row>
    <row r="1389" spans="1:15" ht="15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4"/>
      <c r="N1389" s="32"/>
      <c r="O1389" s="32"/>
    </row>
    <row r="1390" spans="1:15" ht="15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4"/>
      <c r="N1390" s="32"/>
      <c r="O1390" s="32"/>
    </row>
    <row r="1391" spans="1:15" ht="15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4"/>
      <c r="N1391" s="32"/>
      <c r="O1391" s="32"/>
    </row>
    <row r="1392" spans="1:15" ht="15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4"/>
      <c r="N1392" s="32"/>
      <c r="O1392" s="32"/>
    </row>
    <row r="1393" spans="1:15" ht="15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4"/>
      <c r="N1393" s="32"/>
      <c r="O1393" s="32"/>
    </row>
    <row r="1394" spans="1:15" ht="15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4"/>
      <c r="N1394" s="32"/>
      <c r="O1394" s="32"/>
    </row>
    <row r="1395" spans="1:15" ht="15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4"/>
      <c r="N1395" s="32"/>
      <c r="O1395" s="32"/>
    </row>
    <row r="1396" spans="1:15" ht="15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4"/>
      <c r="N1396" s="32"/>
      <c r="O1396" s="32"/>
    </row>
    <row r="1397" spans="1:15" ht="15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4"/>
      <c r="N1397" s="32"/>
      <c r="O1397" s="32"/>
    </row>
    <row r="1398" spans="1:15" ht="15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4"/>
      <c r="N1398" s="32"/>
      <c r="O1398" s="32"/>
    </row>
    <row r="1399" spans="1:15" ht="15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4"/>
      <c r="N1399" s="32"/>
      <c r="O1399" s="32"/>
    </row>
    <row r="1400" spans="1:15" ht="15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4"/>
      <c r="N1400" s="32"/>
      <c r="O1400" s="32"/>
    </row>
    <row r="1401" spans="1:15" ht="15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4"/>
      <c r="N1401" s="32"/>
      <c r="O1401" s="32"/>
    </row>
    <row r="1402" spans="1:15" ht="15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4"/>
      <c r="N1402" s="32"/>
      <c r="O1402" s="32"/>
    </row>
    <row r="1403" spans="1:15" ht="15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4"/>
      <c r="N1403" s="32"/>
      <c r="O1403" s="32"/>
    </row>
    <row r="1404" spans="1:15" ht="15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4"/>
      <c r="N1404" s="32"/>
      <c r="O1404" s="32"/>
    </row>
    <row r="1405" spans="1:15" ht="15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4"/>
      <c r="N1405" s="32"/>
      <c r="O1405" s="32"/>
    </row>
    <row r="1406" spans="1:15" ht="15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4"/>
      <c r="N1406" s="32"/>
      <c r="O1406" s="32"/>
    </row>
    <row r="1407" spans="1:15" ht="15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4"/>
      <c r="N1407" s="32"/>
      <c r="O1407" s="32"/>
    </row>
    <row r="1408" spans="1:15" ht="15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4"/>
      <c r="N1408" s="32"/>
      <c r="O1408" s="32"/>
    </row>
    <row r="1409" spans="1:15" ht="15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4"/>
      <c r="N1409" s="32"/>
      <c r="O1409" s="32"/>
    </row>
    <row r="1410" spans="1:15" ht="15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4"/>
      <c r="N1410" s="32"/>
      <c r="O1410" s="32"/>
    </row>
    <row r="1411" spans="1:15" ht="15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4"/>
      <c r="N1411" s="32"/>
      <c r="O1411" s="32"/>
    </row>
    <row r="1412" spans="1:15" ht="15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4"/>
      <c r="N1412" s="32"/>
      <c r="O1412" s="32"/>
    </row>
    <row r="1413" spans="1:15" ht="15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4"/>
      <c r="N1413" s="32"/>
      <c r="O1413" s="32"/>
    </row>
    <row r="1414" spans="1:15" ht="15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4"/>
      <c r="N1414" s="32"/>
      <c r="O1414" s="32"/>
    </row>
    <row r="1415" spans="1:15" ht="15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4"/>
      <c r="N1415" s="32"/>
      <c r="O1415" s="32"/>
    </row>
    <row r="1416" spans="1:15" ht="15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4"/>
      <c r="N1416" s="32"/>
      <c r="O1416" s="32"/>
    </row>
    <row r="1417" spans="1:15" ht="15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4"/>
      <c r="N1417" s="32"/>
      <c r="O1417" s="32"/>
    </row>
    <row r="1418" spans="1:15" ht="15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4"/>
      <c r="N1418" s="32"/>
      <c r="O1418" s="32"/>
    </row>
    <row r="1419" spans="1:15" ht="15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4"/>
      <c r="N1419" s="32"/>
      <c r="O1419" s="32"/>
    </row>
    <row r="1420" spans="1:15" ht="15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4"/>
      <c r="N1420" s="32"/>
      <c r="O1420" s="32"/>
    </row>
    <row r="1421" spans="1:15" ht="15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4"/>
      <c r="N1421" s="32"/>
      <c r="O1421" s="32"/>
    </row>
    <row r="1422" spans="1:15" ht="15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4"/>
      <c r="N1422" s="32"/>
      <c r="O1422" s="32"/>
    </row>
    <row r="1423" spans="1:15" ht="15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4"/>
      <c r="N1423" s="32"/>
      <c r="O1423" s="32"/>
    </row>
    <row r="1424" spans="1:15" ht="15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4"/>
      <c r="N1424" s="32"/>
      <c r="O1424" s="32"/>
    </row>
    <row r="1425" spans="1:15" ht="15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4"/>
      <c r="N1425" s="32"/>
      <c r="O1425" s="32"/>
    </row>
    <row r="1426" spans="1:15" ht="15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4"/>
      <c r="N1426" s="32"/>
      <c r="O1426" s="32"/>
    </row>
    <row r="1427" spans="1:15" ht="15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4"/>
      <c r="N1427" s="32"/>
      <c r="O1427" s="32"/>
    </row>
    <row r="1428" spans="1:15" ht="15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4"/>
      <c r="N1428" s="32"/>
      <c r="O1428" s="32"/>
    </row>
    <row r="1429" spans="1:15" ht="15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4"/>
      <c r="N1429" s="32"/>
      <c r="O1429" s="32"/>
    </row>
    <row r="1430" spans="1:15" ht="15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4"/>
      <c r="N1430" s="32"/>
      <c r="O1430" s="32"/>
    </row>
    <row r="1431" spans="1:15" ht="15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4"/>
      <c r="N1431" s="32"/>
      <c r="O1431" s="32"/>
    </row>
    <row r="1432" spans="1:15" ht="15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4"/>
      <c r="N1432" s="32"/>
      <c r="O1432" s="32"/>
    </row>
    <row r="1433" spans="1:15" ht="15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4"/>
      <c r="N1433" s="32"/>
      <c r="O1433" s="32"/>
    </row>
    <row r="1434" spans="1:15" ht="15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4"/>
      <c r="N1434" s="32"/>
      <c r="O1434" s="32"/>
    </row>
    <row r="1435" spans="1:15" ht="15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4"/>
      <c r="N1435" s="32"/>
      <c r="O1435" s="32"/>
    </row>
    <row r="1436" spans="1:15" ht="15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4"/>
      <c r="N1436" s="32"/>
      <c r="O1436" s="32"/>
    </row>
    <row r="1437" spans="1:15" ht="15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4"/>
      <c r="N1437" s="32"/>
      <c r="O1437" s="32"/>
    </row>
    <row r="1438" spans="1:15" ht="15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4"/>
      <c r="N1438" s="32"/>
      <c r="O1438" s="32"/>
    </row>
    <row r="1439" spans="1:15" ht="15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4"/>
      <c r="N1439" s="32"/>
      <c r="O1439" s="32"/>
    </row>
    <row r="1440" spans="1:15" ht="15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4"/>
      <c r="N1440" s="32"/>
      <c r="O1440" s="32"/>
    </row>
    <row r="1441" spans="1:15" ht="15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4"/>
      <c r="N1441" s="32"/>
      <c r="O1441" s="32"/>
    </row>
    <row r="1442" spans="1:15" ht="15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4"/>
      <c r="N1442" s="32"/>
      <c r="O1442" s="32"/>
    </row>
    <row r="1443" spans="1:15" ht="15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4"/>
      <c r="N1443" s="32"/>
      <c r="O1443" s="32"/>
    </row>
    <row r="1444" spans="1:15" ht="15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4"/>
      <c r="N1444" s="32"/>
      <c r="O1444" s="32"/>
    </row>
    <row r="1445" spans="1:15" ht="15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4"/>
      <c r="N1445" s="32"/>
      <c r="O1445" s="32"/>
    </row>
    <row r="1446" spans="1:15" ht="15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4"/>
      <c r="N1446" s="32"/>
      <c r="O1446" s="32"/>
    </row>
    <row r="1447" spans="1:15" ht="15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4"/>
      <c r="N1447" s="32"/>
      <c r="O1447" s="32"/>
    </row>
    <row r="1448" spans="1:15" ht="15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4"/>
      <c r="N1448" s="32"/>
      <c r="O1448" s="32"/>
    </row>
    <row r="1449" spans="1:15" ht="15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4"/>
      <c r="N1449" s="32"/>
      <c r="O1449" s="32"/>
    </row>
    <row r="1450" spans="1:15" ht="15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4"/>
      <c r="N1450" s="32"/>
      <c r="O1450" s="32"/>
    </row>
    <row r="1451" spans="1:15" ht="15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4"/>
      <c r="N1451" s="32"/>
      <c r="O1451" s="32"/>
    </row>
    <row r="1452" spans="1:15" ht="15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4"/>
      <c r="N1452" s="32"/>
      <c r="O1452" s="32"/>
    </row>
    <row r="1453" spans="1:15" ht="15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4"/>
      <c r="N1453" s="32"/>
      <c r="O1453" s="32"/>
    </row>
    <row r="1454" spans="1:15" ht="15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4"/>
      <c r="N1454" s="32"/>
      <c r="O1454" s="32"/>
    </row>
    <row r="1455" spans="1:15" ht="15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4"/>
      <c r="N1455" s="32"/>
      <c r="O1455" s="32"/>
    </row>
    <row r="1456" spans="1:15" ht="15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4"/>
      <c r="N1456" s="32"/>
      <c r="O1456" s="32"/>
    </row>
    <row r="1457" spans="1:15" ht="15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4"/>
      <c r="N1457" s="32"/>
      <c r="O1457" s="32"/>
    </row>
    <row r="1458" spans="1:15" ht="15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4"/>
      <c r="N1458" s="32"/>
      <c r="O1458" s="32"/>
    </row>
    <row r="1459" spans="1:15" ht="15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4"/>
      <c r="N1459" s="32"/>
      <c r="O1459" s="32"/>
    </row>
    <row r="1460" spans="1:15" ht="15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4"/>
      <c r="N1460" s="32"/>
      <c r="O1460" s="32"/>
    </row>
    <row r="1461" spans="1:15" ht="15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4"/>
      <c r="N1461" s="32"/>
      <c r="O1461" s="32"/>
    </row>
    <row r="1462" spans="1:15" ht="15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4"/>
      <c r="N1462" s="32"/>
      <c r="O1462" s="32"/>
    </row>
    <row r="1463" spans="1:15" ht="15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4"/>
      <c r="N1463" s="32"/>
      <c r="O1463" s="32"/>
    </row>
    <row r="1464" spans="1:15" ht="15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4"/>
      <c r="N1464" s="32"/>
      <c r="O1464" s="32"/>
    </row>
    <row r="1465" spans="1:15" ht="15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4"/>
      <c r="N1465" s="32"/>
      <c r="O1465" s="32"/>
    </row>
    <row r="1466" spans="1:15" ht="15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4"/>
      <c r="N1466" s="32"/>
      <c r="O1466" s="32"/>
    </row>
    <row r="1467" spans="1:15" ht="15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4"/>
      <c r="N1467" s="32"/>
      <c r="O1467" s="32"/>
    </row>
    <row r="1468" spans="1:15" ht="15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4"/>
      <c r="N1468" s="32"/>
      <c r="O1468" s="32"/>
    </row>
    <row r="1469" spans="1:15" ht="15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4"/>
      <c r="N1469" s="32"/>
      <c r="O1469" s="32"/>
    </row>
    <row r="1470" spans="1:15" ht="15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4"/>
      <c r="N1470" s="32"/>
      <c r="O1470" s="32"/>
    </row>
    <row r="1471" spans="1:15" ht="15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4"/>
      <c r="N1471" s="32"/>
      <c r="O1471" s="32"/>
    </row>
    <row r="1472" spans="1:15" ht="15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4"/>
      <c r="N1472" s="32"/>
      <c r="O1472" s="32"/>
    </row>
    <row r="1473" spans="1:15" ht="15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4"/>
      <c r="N1473" s="32"/>
      <c r="O1473" s="32"/>
    </row>
    <row r="1474" spans="1:15" ht="15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4"/>
      <c r="N1474" s="32"/>
      <c r="O1474" s="32"/>
    </row>
    <row r="1475" spans="1:15" ht="15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4"/>
      <c r="N1475" s="32"/>
      <c r="O1475" s="32"/>
    </row>
    <row r="1476" spans="1:15" ht="15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4"/>
      <c r="N1476" s="32"/>
      <c r="O1476" s="32"/>
    </row>
    <row r="1477" spans="1:15" ht="15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4"/>
      <c r="N1477" s="32"/>
      <c r="O1477" s="32"/>
    </row>
    <row r="1478" spans="1:15" ht="15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4"/>
      <c r="N1478" s="32"/>
      <c r="O1478" s="32"/>
    </row>
    <row r="1479" spans="1:15" ht="15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4"/>
      <c r="N1479" s="32"/>
      <c r="O1479" s="32"/>
    </row>
    <row r="1480" spans="1:15" ht="15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4"/>
      <c r="N1480" s="32"/>
      <c r="O1480" s="32"/>
    </row>
    <row r="1481" spans="1:15" ht="15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4"/>
      <c r="N1481" s="32"/>
      <c r="O1481" s="32"/>
    </row>
    <row r="1482" spans="1:15" ht="15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4"/>
      <c r="N1482" s="32"/>
      <c r="O1482" s="32"/>
    </row>
    <row r="1483" spans="1:15" ht="15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4"/>
      <c r="N1483" s="32"/>
      <c r="O1483" s="32"/>
    </row>
    <row r="1484" spans="1:15" ht="15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4"/>
      <c r="N1484" s="32"/>
      <c r="O1484" s="32"/>
    </row>
    <row r="1485" spans="1:15" ht="15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4"/>
      <c r="N1485" s="32"/>
      <c r="O1485" s="32"/>
    </row>
    <row r="1486" spans="1:15" ht="15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4"/>
      <c r="N1486" s="32"/>
      <c r="O1486" s="32"/>
    </row>
    <row r="1487" spans="1:15" ht="15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4"/>
      <c r="N1487" s="32"/>
      <c r="O1487" s="32"/>
    </row>
    <row r="1488" spans="1:15" ht="15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4"/>
      <c r="N1488" s="32"/>
      <c r="O1488" s="32"/>
    </row>
    <row r="1489" spans="1:15" ht="15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4"/>
      <c r="N1489" s="32"/>
      <c r="O1489" s="32"/>
    </row>
    <row r="1490" spans="1:15" ht="15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4"/>
      <c r="N1490" s="32"/>
      <c r="O1490" s="32"/>
    </row>
    <row r="1491" spans="1:15" ht="15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4"/>
      <c r="N1491" s="32"/>
      <c r="O1491" s="32"/>
    </row>
    <row r="1492" spans="1:15" ht="15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4"/>
      <c r="N1492" s="32"/>
      <c r="O1492" s="32"/>
    </row>
    <row r="1493" spans="1:15" ht="15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4"/>
      <c r="N1493" s="32"/>
      <c r="O1493" s="32"/>
    </row>
    <row r="1494" spans="1:15" ht="15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4"/>
      <c r="N1494" s="32"/>
      <c r="O1494" s="32"/>
    </row>
    <row r="1495" spans="1:15" ht="15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4"/>
      <c r="N1495" s="32"/>
      <c r="O1495" s="32"/>
    </row>
    <row r="1496" spans="1:15" ht="15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4"/>
      <c r="N1496" s="32"/>
      <c r="O1496" s="32"/>
    </row>
    <row r="1497" spans="1:15" ht="15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4"/>
      <c r="N1497" s="32"/>
      <c r="O1497" s="32"/>
    </row>
    <row r="1498" spans="1:15" ht="15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4"/>
      <c r="N1498" s="32"/>
      <c r="O1498" s="32"/>
    </row>
    <row r="1499" spans="1:15" ht="15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4"/>
      <c r="N1499" s="32"/>
      <c r="O1499" s="32"/>
    </row>
    <row r="1500" spans="1:15" ht="15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4"/>
      <c r="N1500" s="32"/>
      <c r="O1500" s="32"/>
    </row>
    <row r="1501" spans="1:15" ht="15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4"/>
      <c r="N1501" s="32"/>
      <c r="O1501" s="32"/>
    </row>
    <row r="1502" spans="1:15" ht="15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4"/>
      <c r="N1502" s="32"/>
      <c r="O1502" s="32"/>
    </row>
    <row r="1503" spans="1:15" ht="15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4"/>
      <c r="N1503" s="32"/>
      <c r="O1503" s="32"/>
    </row>
    <row r="1504" spans="1:15" ht="15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4"/>
      <c r="N1504" s="32"/>
      <c r="O1504" s="32"/>
    </row>
    <row r="1505" spans="1:15" ht="15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4"/>
      <c r="N1505" s="32"/>
      <c r="O1505" s="32"/>
    </row>
    <row r="1506" spans="1:15" ht="15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4"/>
      <c r="N1506" s="32"/>
      <c r="O1506" s="32"/>
    </row>
    <row r="1507" spans="1:15" ht="15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4"/>
      <c r="N1507" s="32"/>
      <c r="O1507" s="32"/>
    </row>
    <row r="1508" spans="1:15" ht="15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4"/>
      <c r="N1508" s="32"/>
      <c r="O1508" s="32"/>
    </row>
    <row r="1509" spans="1:15" ht="15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4"/>
      <c r="N1509" s="32"/>
      <c r="O1509" s="32"/>
    </row>
    <row r="1510" spans="1:15" ht="15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4"/>
      <c r="N1510" s="32"/>
      <c r="O1510" s="32"/>
    </row>
    <row r="1511" spans="1:15" ht="15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4"/>
      <c r="N1511" s="32"/>
      <c r="O1511" s="32"/>
    </row>
    <row r="1512" spans="1:15" ht="15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4"/>
      <c r="N1512" s="32"/>
      <c r="O1512" s="32"/>
    </row>
    <row r="1513" spans="1:15" ht="15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4"/>
      <c r="N1513" s="32"/>
      <c r="O1513" s="32"/>
    </row>
    <row r="1514" spans="1:15" ht="15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4"/>
      <c r="N1514" s="32"/>
      <c r="O1514" s="32"/>
    </row>
    <row r="1515" spans="1:15" ht="15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4"/>
      <c r="N1515" s="32"/>
      <c r="O1515" s="32"/>
    </row>
    <row r="1516" spans="1:15" ht="15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4"/>
      <c r="N1516" s="32"/>
      <c r="O1516" s="32"/>
    </row>
    <row r="1517" spans="1:15" ht="15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4"/>
      <c r="N1517" s="32"/>
      <c r="O1517" s="32"/>
    </row>
    <row r="1518" spans="1:15" ht="15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4"/>
      <c r="N1518" s="32"/>
      <c r="O1518" s="32"/>
    </row>
    <row r="1519" spans="1:15" ht="15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4"/>
      <c r="N1519" s="32"/>
      <c r="O1519" s="32"/>
    </row>
    <row r="1520" spans="1:15" ht="15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4"/>
      <c r="N1520" s="32"/>
      <c r="O1520" s="32"/>
    </row>
    <row r="1521" spans="1:15" ht="15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4"/>
      <c r="N1521" s="32"/>
      <c r="O1521" s="32"/>
    </row>
    <row r="1522" spans="1:15" ht="15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4"/>
      <c r="N1522" s="32"/>
      <c r="O1522" s="32"/>
    </row>
    <row r="1523" spans="1:15" ht="15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4"/>
      <c r="N1523" s="32"/>
      <c r="O1523" s="32"/>
    </row>
    <row r="1524" spans="1:15" ht="15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4"/>
      <c r="N1524" s="32"/>
      <c r="O1524" s="32"/>
    </row>
    <row r="1525" spans="1:15" ht="15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4"/>
      <c r="N1525" s="32"/>
      <c r="O1525" s="32"/>
    </row>
    <row r="1526" spans="1:15" ht="15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</row>
    <row r="1527" spans="1:15" ht="15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</row>
    <row r="1528" spans="1:15" ht="15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</row>
    <row r="1529" spans="1:15" ht="15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</row>
    <row r="1530" spans="1:15" ht="15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</row>
    <row r="1531" spans="1:15" ht="15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</row>
    <row r="1532" spans="1:15" ht="15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</row>
    <row r="1533" spans="1:15" ht="15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</row>
    <row r="1534" spans="1:15" ht="15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</row>
    <row r="1535" spans="1:15" ht="15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</row>
    <row r="1536" spans="1:15" ht="15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</row>
    <row r="1537" spans="1:15" ht="15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</row>
    <row r="1538" spans="1:15" ht="15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</row>
    <row r="1539" spans="1:15" ht="15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</row>
    <row r="1540" spans="1:15" ht="15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</row>
    <row r="1541" spans="1:15" ht="15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</row>
    <row r="1542" spans="1:15" ht="15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</row>
    <row r="1543" spans="1:15" ht="15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</row>
    <row r="1544" spans="1:15" ht="15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</row>
    <row r="1545" spans="1:15" ht="15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</row>
    <row r="1546" spans="1:15" ht="15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</row>
    <row r="1547" spans="1:15" ht="15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</row>
    <row r="1548" spans="1:15" ht="15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</row>
    <row r="1549" spans="1:15" ht="15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</row>
    <row r="1550" spans="1:15" ht="15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</row>
    <row r="1551" spans="1:15" ht="15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</row>
    <row r="1552" spans="1:15" ht="15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</row>
    <row r="1553" spans="1:15" ht="15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</row>
    <row r="1554" spans="1:15" ht="15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</row>
    <row r="1555" spans="1:15" ht="15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</row>
    <row r="1556" spans="1:15" ht="15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</row>
    <row r="1557" spans="1:15" ht="15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</row>
    <row r="1558" spans="1:15" ht="15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</row>
    <row r="1559" spans="1:15" ht="15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</row>
    <row r="1560" spans="1:15" ht="15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</row>
    <row r="1561" spans="1:15" ht="15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</row>
    <row r="1562" spans="1:15" ht="15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</row>
    <row r="1563" spans="1:15" ht="15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</row>
    <row r="1564" spans="1:15" ht="15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</row>
    <row r="1565" spans="1:15" ht="15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</row>
    <row r="1566" spans="1:15" ht="15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</row>
    <row r="1567" spans="1:15" ht="15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</row>
    <row r="1568" spans="1:15" ht="15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</row>
    <row r="1569" spans="1:15" ht="15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</row>
    <row r="1570" spans="1:15" ht="15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</row>
    <row r="1571" spans="1:15" ht="15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</row>
    <row r="1572" spans="1:15" ht="15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</row>
    <row r="1573" spans="1:15" ht="15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</row>
    <row r="1574" spans="1:15" ht="15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</row>
    <row r="1575" spans="1:15" ht="15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</row>
    <row r="1576" spans="1:15" ht="15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</row>
    <row r="1577" spans="1:15" ht="15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</row>
    <row r="1578" spans="1:15" ht="15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</row>
    <row r="1579" spans="1:15" ht="15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</row>
    <row r="1580" spans="1:15" ht="15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</row>
    <row r="1581" spans="1:15" ht="15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</row>
    <row r="1582" spans="1:15" ht="15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</row>
    <row r="1583" spans="1:15" ht="15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</row>
    <row r="1584" spans="1:15" ht="15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</row>
    <row r="1585" spans="1:15" ht="15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</row>
    <row r="1586" spans="1:15" ht="15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</row>
    <row r="1587" spans="1:15" ht="15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</row>
    <row r="1588" spans="1:15" ht="15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</row>
    <row r="1589" spans="1:15" ht="15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</row>
    <row r="1590" spans="1:15" ht="15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</row>
    <row r="1591" spans="1:15" ht="15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</row>
    <row r="1592" spans="1:15" ht="15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</row>
    <row r="1593" spans="1:15" ht="15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</row>
    <row r="1594" spans="1:15" ht="15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</row>
    <row r="1595" spans="1:15" ht="15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</row>
    <row r="1596" spans="1:15" ht="15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</row>
    <row r="1597" spans="1:15" ht="15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</row>
    <row r="1598" spans="1:15" ht="15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</row>
    <row r="1599" spans="1:15" ht="15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</row>
    <row r="1600" spans="1:15" ht="15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</row>
    <row r="1601" spans="1:15" ht="15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</row>
    <row r="1602" spans="1:15" ht="15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</row>
    <row r="1603" spans="1:15" ht="15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</row>
    <row r="1604" spans="1:15" ht="15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</row>
    <row r="1605" spans="1:15" ht="15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</row>
    <row r="1606" spans="1:15" ht="15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</row>
    <row r="1607" spans="1:15" ht="15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</row>
    <row r="1608" spans="1:15" ht="15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</row>
    <row r="1609" spans="1:15" ht="15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</row>
    <row r="1610" spans="1:15" ht="15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</row>
    <row r="1611" spans="1:15" ht="15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</row>
    <row r="1612" spans="1:15" ht="15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</row>
    <row r="1613" spans="1:15" ht="15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</row>
    <row r="1614" spans="1:15" ht="15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</row>
    <row r="1615" spans="1:15" ht="15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</row>
    <row r="1616" spans="1:15" ht="15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</row>
    <row r="1617" spans="1:15" ht="15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</row>
    <row r="1618" spans="1:15" ht="15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</row>
    <row r="1619" spans="1:15" ht="15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</row>
    <row r="1620" spans="1:15" ht="15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</row>
    <row r="1621" spans="1:15" ht="15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</row>
    <row r="1622" spans="1:15" ht="15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</row>
    <row r="1623" spans="1:15" ht="15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</row>
    <row r="1624" spans="1:15" ht="15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</row>
    <row r="1625" spans="1:15" ht="15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</row>
    <row r="1626" spans="1:15" ht="15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</row>
    <row r="1627" spans="1:15" ht="15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</row>
    <row r="1628" spans="1:15" ht="15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</row>
    <row r="1629" spans="1:15" ht="15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</row>
    <row r="1630" spans="1:15" ht="15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</row>
    <row r="1631" spans="1:15" ht="15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</row>
    <row r="1632" spans="1:15" ht="15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</row>
    <row r="1633" spans="1:15" ht="15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</row>
    <row r="1634" spans="1:15" ht="15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</row>
    <row r="1635" spans="1:15" ht="15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</row>
    <row r="1636" spans="1:15" ht="15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</row>
    <row r="1637" spans="1:15" ht="15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</row>
    <row r="1638" spans="1:15" ht="15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</row>
    <row r="1639" spans="1:15" ht="15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</row>
    <row r="1640" spans="1:15" ht="15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</row>
    <row r="1641" spans="1:15" ht="15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</row>
    <row r="1642" spans="1:15" ht="15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</row>
    <row r="1643" spans="1:15" ht="15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</row>
    <row r="1644" spans="1:15" ht="15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</row>
    <row r="1645" spans="1:15" ht="15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</row>
    <row r="1646" spans="1:15" ht="15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</row>
    <row r="1647" spans="1:15" ht="15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</row>
    <row r="1648" spans="1:15" ht="15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</row>
    <row r="1649" spans="1:15" ht="15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</row>
    <row r="1650" spans="1:15" ht="15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</row>
    <row r="1651" spans="1:15" ht="15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</row>
    <row r="1652" spans="1:15" ht="15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</row>
    <row r="1653" spans="1:15" ht="15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</row>
    <row r="1654" spans="1:15" ht="15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</row>
    <row r="1655" spans="1:15" ht="15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</row>
    <row r="1656" spans="1:15" ht="15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</row>
    <row r="1657" spans="1:15" ht="15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</row>
    <row r="1658" spans="1:15" ht="15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</row>
    <row r="1659" spans="1:15" ht="15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</row>
    <row r="1660" spans="1:15" ht="15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</row>
    <row r="1661" spans="1:15" ht="15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</row>
    <row r="1662" spans="1:15" ht="15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</row>
    <row r="1663" spans="1:15" ht="15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</row>
    <row r="1664" spans="1:15" ht="15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</row>
    <row r="1665" spans="1:15" ht="15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</row>
    <row r="1666" spans="1:15" ht="15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</row>
    <row r="1667" spans="1:15" ht="15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</row>
    <row r="1668" spans="1:15" ht="15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</row>
    <row r="1669" spans="1:15" ht="15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</row>
    <row r="1670" spans="1:15" ht="15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</row>
    <row r="1671" spans="1:15" ht="15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</row>
    <row r="1672" spans="1:15" ht="15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</row>
    <row r="1673" spans="1:15" ht="15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</row>
    <row r="1674" spans="1:15" ht="15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</row>
    <row r="1675" spans="1:15" ht="15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</row>
    <row r="1676" spans="1:15" ht="15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</row>
    <row r="1677" spans="1:15" ht="15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</row>
    <row r="1678" spans="1:15" ht="15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</row>
    <row r="1679" spans="1:15" ht="15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</row>
    <row r="1680" spans="1:15" ht="15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</row>
    <row r="1681" spans="1:15" ht="15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</row>
    <row r="1682" spans="1:15" ht="15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</row>
    <row r="1683" spans="1:15" ht="15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</row>
    <row r="1684" spans="1:15" ht="15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</row>
    <row r="1685" spans="1:15" ht="15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</row>
    <row r="1686" spans="1:15" ht="15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</row>
    <row r="1687" spans="1:15" ht="15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</row>
    <row r="1688" spans="1:15" ht="15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</row>
    <row r="1689" spans="1:15" ht="15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</row>
    <row r="1690" spans="1:15" ht="15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</row>
    <row r="1691" spans="1:15" ht="15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</row>
    <row r="1692" spans="1:15" ht="15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</row>
    <row r="1693" spans="1:15" ht="15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</row>
    <row r="1694" spans="1:15" ht="15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</row>
    <row r="1695" spans="1:15" ht="15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</row>
    <row r="1696" spans="1:15" ht="15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</row>
    <row r="1697" spans="1:15" ht="15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</row>
    <row r="1698" spans="1:15" ht="15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</row>
    <row r="1699" spans="1:15" ht="15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</row>
    <row r="1700" spans="1:15" ht="15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</row>
    <row r="1701" spans="1:15" ht="15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</row>
    <row r="1702" spans="1:15" ht="15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</row>
    <row r="1703" spans="1:15" ht="15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</row>
    <row r="1704" spans="1:15" ht="15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</row>
    <row r="1705" spans="1:15" ht="15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</row>
    <row r="1706" spans="1:15" ht="15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</row>
    <row r="1707" spans="1:15" ht="15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</row>
    <row r="1708" spans="1:15" ht="15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</row>
    <row r="1709" spans="1:15" ht="15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</row>
    <row r="1710" spans="1:15" ht="15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</row>
    <row r="1711" spans="1:15" ht="15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</row>
    <row r="1712" spans="1:15" ht="15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</row>
    <row r="1713" spans="1:15" ht="15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</row>
    <row r="1714" spans="1:15" ht="15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</row>
    <row r="1715" spans="1:15" ht="15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</row>
    <row r="1716" spans="1:15" ht="15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</row>
    <row r="1717" spans="1:15" ht="15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</row>
    <row r="1718" spans="1:15" ht="15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</row>
    <row r="1719" spans="1:15" ht="15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</row>
    <row r="1720" spans="1:15" ht="15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</row>
    <row r="1721" spans="1:15" ht="15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</row>
    <row r="1722" spans="1:15" ht="15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</row>
    <row r="1723" spans="1:15" ht="15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</row>
    <row r="1724" spans="1:15" ht="15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</row>
    <row r="1725" spans="1:15" ht="15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</row>
    <row r="1726" spans="1:15" ht="15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</row>
    <row r="1727" spans="1:15" ht="15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</row>
    <row r="1728" spans="1:15" ht="15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</row>
    <row r="1729" spans="1:15" ht="15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</row>
    <row r="1730" spans="1:15" ht="15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</row>
    <row r="1731" spans="1:15" ht="15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</row>
    <row r="1732" spans="1:15" ht="15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</row>
    <row r="1733" spans="1:15" ht="15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</row>
    <row r="1734" spans="1:15" ht="15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</row>
    <row r="1735" spans="1:15" ht="15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</row>
    <row r="1736" spans="1:15" ht="15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</row>
    <row r="1737" spans="1:15" ht="15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</row>
    <row r="1738" spans="1:15" ht="15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</row>
    <row r="1739" spans="1:15" ht="15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</row>
    <row r="1740" spans="1:15" ht="15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</row>
    <row r="1741" spans="1:15" ht="15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</row>
    <row r="1742" spans="1:15" ht="15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</row>
    <row r="1743" spans="1:15" ht="15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</row>
    <row r="1744" spans="1:15" ht="15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</row>
    <row r="1745" spans="1:15" ht="15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</row>
    <row r="1746" spans="1:15" ht="15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</row>
    <row r="1747" spans="1:15" ht="15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</row>
    <row r="1748" spans="1:15" ht="15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</row>
    <row r="1749" spans="1:15" ht="15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</row>
    <row r="1750" spans="1:15" ht="15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</row>
    <row r="1751" spans="1:15" ht="15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</row>
    <row r="1752" spans="1:15" ht="15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</row>
    <row r="1753" spans="1:15" ht="15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</row>
    <row r="1754" spans="1:15" ht="15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</row>
    <row r="1755" spans="1:15" ht="15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</row>
    <row r="1756" spans="1:15" ht="15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</row>
    <row r="1757" spans="1:15" ht="15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</row>
    <row r="1758" spans="1:15" ht="15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</row>
    <row r="1759" spans="1:15" ht="15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</row>
    <row r="1760" spans="1:15" ht="15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</row>
    <row r="1761" spans="1:15" ht="15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</row>
    <row r="1762" spans="1:15" ht="15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</row>
    <row r="1763" spans="1:15" ht="15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</row>
    <row r="1764" spans="1:15" ht="15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</row>
    <row r="1765" spans="1:15" ht="15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</row>
    <row r="1766" spans="1:15" ht="15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</row>
    <row r="1767" spans="1:15" ht="15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</row>
    <row r="1768" spans="1:15" ht="15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</row>
    <row r="1769" spans="1:15" ht="15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</row>
    <row r="1770" spans="1:15" ht="15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</row>
    <row r="1771" spans="1:15" ht="15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</row>
    <row r="1772" spans="1:15" ht="15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</row>
    <row r="1773" spans="1:15" ht="15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</row>
    <row r="1774" spans="1:15" ht="15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</row>
    <row r="1775" spans="1:15" ht="15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</row>
    <row r="1776" spans="1:15" ht="15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</row>
    <row r="1777" spans="1:15" ht="15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</row>
    <row r="1778" spans="1:15" ht="15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</row>
    <row r="1779" spans="1:15" ht="15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</row>
    <row r="1780" spans="1:15" ht="15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</row>
    <row r="1781" spans="1:15" ht="15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</row>
    <row r="1782" spans="1:15" ht="15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</row>
    <row r="1783" spans="1:15" ht="15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</row>
    <row r="1784" spans="1:15" ht="15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</row>
    <row r="1785" spans="1:15" ht="15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</row>
    <row r="1786" spans="1:15" ht="15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</row>
    <row r="1787" spans="1:15" ht="15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</row>
    <row r="1788" spans="1:15" ht="15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</row>
    <row r="1789" spans="1:15" ht="15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</row>
    <row r="1790" spans="1:15" ht="15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</row>
    <row r="1791" spans="1:15" ht="15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</row>
    <row r="1792" spans="1:15" ht="15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</row>
    <row r="1793" spans="1:15" ht="15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</row>
    <row r="1794" spans="1:15" ht="15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</row>
    <row r="1795" spans="1:15" ht="15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</row>
    <row r="1796" spans="1:15" ht="15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</row>
    <row r="1797" spans="1:15" ht="15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</row>
    <row r="1798" spans="1:15" ht="15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</row>
    <row r="1799" spans="1:15" ht="15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</row>
    <row r="1800" spans="1:15" ht="15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</row>
    <row r="1801" spans="1:15" ht="15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</row>
    <row r="1802" spans="1:15" ht="15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</row>
    <row r="1803" spans="1:15" ht="15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</row>
    <row r="1804" spans="1:15" ht="15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</row>
    <row r="1805" spans="1:15" ht="15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</row>
    <row r="1806" spans="1:15" ht="15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</row>
    <row r="1807" spans="1:15" ht="15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</row>
    <row r="1808" spans="1:15" ht="15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</row>
    <row r="1809" spans="1:15" ht="15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</row>
    <row r="1810" spans="1:15" ht="15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</row>
    <row r="1811" spans="1:15" ht="15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</row>
    <row r="1812" spans="1:15" ht="15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</row>
    <row r="1813" spans="1:15" ht="15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</row>
    <row r="1814" spans="1:15" ht="15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</row>
    <row r="1815" spans="1:15" ht="15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</row>
    <row r="1816" spans="1:15" ht="15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</row>
    <row r="1817" spans="1:15" ht="15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</row>
    <row r="1818" spans="1:15" ht="15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</row>
    <row r="1819" spans="1:15" ht="15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</row>
    <row r="1820" spans="1:15" ht="15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</row>
    <row r="1821" spans="1:15" ht="15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</row>
    <row r="1822" spans="1:15" ht="15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</row>
    <row r="1823" spans="1:15" ht="15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</row>
    <row r="1824" spans="1:15" ht="15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</row>
    <row r="1825" spans="1:15" ht="15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</row>
    <row r="1826" spans="1:15" ht="15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</row>
    <row r="1827" spans="1:15" ht="15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</row>
    <row r="1828" spans="1:15" ht="15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</row>
    <row r="1829" spans="1:15" ht="15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</row>
    <row r="1830" spans="1:15" ht="15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</row>
    <row r="1831" spans="1:15" ht="15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</row>
    <row r="1832" spans="1:15" ht="15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</row>
    <row r="1833" spans="1:15" ht="15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</row>
    <row r="1834" spans="1:15" ht="15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</row>
    <row r="1835" spans="1:15" ht="15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</row>
    <row r="1836" spans="1:15" ht="15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</row>
    <row r="1837" spans="1:15" ht="15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</row>
    <row r="1838" spans="1:15" ht="15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</row>
    <row r="1839" spans="1:15" ht="15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</row>
    <row r="1840" spans="1:15" ht="15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</row>
    <row r="1841" spans="1:15" ht="15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</row>
    <row r="1842" spans="1:15" ht="15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</row>
    <row r="1843" spans="1:15" ht="15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</row>
    <row r="1844" spans="1:15" ht="15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</row>
    <row r="1845" spans="1:15" ht="15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</row>
    <row r="1846" spans="1:15" ht="15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</row>
    <row r="1847" spans="1:15" ht="15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</row>
    <row r="1848" spans="1:15" ht="15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</row>
    <row r="1849" spans="1:15" ht="15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</row>
    <row r="1850" spans="1:15" ht="15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</row>
    <row r="1851" spans="1:15" ht="15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</row>
    <row r="1852" spans="1:15" ht="15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</row>
    <row r="1853" spans="1:15" ht="15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</row>
    <row r="1854" spans="1:15" ht="15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</row>
    <row r="1855" spans="1:15" ht="15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</row>
    <row r="1856" spans="1:15" ht="15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</row>
    <row r="1857" spans="1:15" ht="15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</row>
    <row r="1858" spans="1:15" ht="15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</row>
    <row r="1859" spans="1:15" ht="15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</row>
    <row r="1860" spans="1:15" ht="15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</row>
    <row r="1861" spans="1:15" ht="15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</row>
    <row r="1862" spans="1:15" ht="15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</row>
    <row r="1863" spans="1:15" ht="15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</row>
    <row r="1864" spans="1:15" ht="15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</row>
    <row r="1865" spans="1:15" ht="15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</row>
    <row r="1866" spans="1:15" ht="15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</row>
    <row r="1867" spans="1:15" ht="15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</row>
    <row r="1868" spans="1:15" ht="15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</row>
    <row r="1869" spans="1:15" ht="15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</row>
    <row r="1870" spans="1:15" ht="15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</row>
    <row r="1871" spans="1:15" ht="15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</row>
    <row r="1872" spans="1:15" ht="15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</row>
    <row r="1873" spans="1:15" ht="15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</row>
    <row r="1874" spans="1:15" ht="15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</row>
    <row r="1875" spans="1:15" ht="15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</row>
    <row r="1876" spans="1:15" ht="15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</row>
    <row r="1877" spans="1:15" ht="15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</row>
    <row r="1878" spans="1:15" ht="15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</row>
    <row r="1879" spans="1:15" ht="15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</row>
    <row r="1880" spans="1:15" ht="15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</row>
    <row r="1881" spans="1:15" ht="15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</row>
    <row r="1882" spans="1:15" ht="15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</row>
    <row r="1883" spans="1:15" ht="15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</row>
    <row r="1884" spans="1:15" ht="15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</row>
    <row r="1885" spans="1:15" ht="15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</row>
    <row r="1886" spans="1:15" ht="15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</row>
    <row r="1887" spans="1:15" ht="15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</row>
    <row r="1888" spans="1:15" ht="15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</row>
    <row r="1889" spans="1:15" ht="15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</row>
    <row r="1890" spans="1:15" ht="15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</row>
    <row r="1891" spans="1:15" ht="15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</row>
    <row r="1892" spans="1:15" ht="15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</row>
    <row r="1893" spans="1:15" ht="15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</row>
    <row r="1894" spans="1:15" ht="15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</row>
    <row r="1895" spans="1:15" ht="15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</row>
    <row r="1896" spans="1:15" ht="15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</row>
    <row r="1897" spans="1:15" ht="15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</row>
    <row r="1898" spans="1:15" ht="15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</row>
    <row r="1899" spans="1:15" ht="15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</row>
    <row r="1900" spans="1:15" ht="15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</row>
    <row r="1901" spans="1:15" ht="15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</row>
    <row r="1902" spans="1:15" ht="15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</row>
    <row r="1903" spans="1:15" ht="15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</row>
    <row r="1904" spans="1:15" ht="15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</row>
    <row r="1905" spans="1:15" ht="15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</row>
    <row r="1906" spans="1:15" ht="15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</row>
    <row r="1907" spans="1:15" ht="15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</row>
    <row r="1908" spans="1:15" ht="15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</row>
    <row r="1909" spans="1:15" ht="15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</row>
    <row r="1910" spans="1:15" ht="15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</row>
    <row r="1911" spans="1:15" ht="15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</row>
    <row r="1912" spans="1:15" ht="15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</row>
    <row r="1913" spans="1:15" ht="15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</row>
    <row r="1914" spans="1:15" ht="15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</row>
    <row r="1915" spans="1:15" ht="15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</row>
    <row r="1916" spans="1:15" ht="15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</row>
    <row r="1917" spans="1:15" ht="15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</row>
    <row r="1918" spans="1:15" ht="15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</row>
    <row r="1919" spans="1:15" ht="15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</row>
    <row r="1920" spans="1:15" ht="15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</row>
    <row r="1921" spans="1:15" ht="15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</row>
    <row r="1922" spans="1:15" ht="15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</row>
    <row r="1923" spans="1:15" ht="15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</row>
    <row r="1924" spans="1:15" ht="15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</row>
    <row r="1925" spans="1:15" ht="15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</row>
    <row r="1926" spans="1:15" ht="15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</row>
    <row r="1927" spans="1:15" ht="15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</row>
    <row r="1928" spans="1:15" ht="15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</row>
    <row r="1929" spans="1:15" ht="15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</row>
    <row r="1930" spans="1:15" ht="15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</row>
    <row r="1931" spans="1:15" ht="15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</row>
    <row r="1932" spans="1:15" ht="15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</row>
    <row r="1933" spans="1:15" ht="15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</row>
    <row r="1934" spans="1:15" ht="15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</row>
    <row r="1935" spans="1:15" ht="15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</row>
    <row r="1936" spans="1:15" ht="15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</row>
    <row r="1937" spans="1:15" ht="15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</row>
    <row r="1938" spans="1:15" ht="15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</row>
    <row r="1939" spans="1:15" ht="15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</row>
    <row r="1940" spans="1:15" ht="15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</row>
    <row r="1941" spans="1:15" ht="15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</row>
    <row r="1942" spans="1:15" ht="15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</row>
    <row r="1943" spans="1:15" ht="15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</row>
    <row r="1944" spans="1:15" ht="15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</row>
    <row r="1945" spans="1:15" ht="15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</row>
    <row r="1946" spans="1:15" ht="15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</row>
    <row r="1947" spans="1:15" ht="15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</row>
    <row r="1948" spans="1:15" ht="15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</row>
    <row r="1949" spans="1:15" ht="15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</row>
    <row r="1950" spans="1:15" ht="15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</row>
    <row r="1951" spans="1:15" ht="15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</row>
    <row r="1952" spans="1:15" ht="15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</row>
    <row r="1953" spans="1:15" ht="15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</row>
    <row r="1954" spans="1:15" ht="15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</row>
    <row r="1955" spans="1:15" ht="15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</row>
    <row r="1956" spans="1:15" ht="15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</row>
    <row r="1957" spans="1:15" ht="15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</row>
    <row r="1958" spans="1:15" ht="15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</row>
    <row r="1959" spans="1:15" ht="15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</row>
    <row r="1960" spans="1:15" ht="15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</row>
    <row r="1961" spans="1:15" ht="15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</row>
    <row r="1962" spans="1:15" ht="15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</row>
    <row r="1963" spans="1:15" ht="15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</row>
    <row r="1964" spans="1:15" ht="15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</row>
    <row r="1965" spans="1:15" ht="15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</row>
    <row r="1966" spans="1:15" ht="15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</row>
    <row r="1967" spans="1:15" ht="15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</row>
    <row r="1968" spans="1:15" ht="15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</row>
    <row r="1969" spans="1:15" ht="15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</row>
    <row r="1970" spans="1:15" ht="15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</row>
    <row r="1971" spans="1:15" ht="15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</row>
    <row r="1972" spans="1:15" ht="15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</row>
    <row r="1973" spans="1:15" ht="15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</row>
    <row r="1974" spans="1:15" ht="15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</row>
    <row r="1975" spans="1:15" ht="15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</row>
    <row r="1976" spans="1:15" ht="15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</row>
    <row r="1977" spans="1:15" ht="15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</row>
    <row r="1978" spans="1:15" ht="15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</row>
    <row r="1979" spans="1:15" ht="15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</row>
    <row r="1980" spans="1:15" ht="15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</row>
    <row r="1981" spans="1:15" ht="15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</row>
    <row r="1982" spans="1:15" ht="15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</row>
    <row r="1983" spans="1:15" ht="15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</row>
    <row r="1984" spans="1:15" ht="15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</row>
    <row r="1985" spans="1:15" ht="15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</row>
    <row r="1986" spans="1:15" ht="15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</row>
    <row r="1987" spans="1:15" ht="15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</row>
    <row r="1988" spans="1:15" ht="15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</row>
    <row r="1989" spans="1:15" ht="15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</row>
    <row r="1990" spans="1:15" ht="15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</row>
    <row r="1991" spans="1:15" ht="15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</row>
    <row r="1992" spans="1:15" ht="15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</row>
    <row r="1993" spans="1:15" ht="15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</row>
    <row r="1994" spans="1:15" ht="15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</row>
    <row r="1995" spans="1:15" ht="15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</row>
    <row r="1996" spans="1:15" ht="15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</row>
    <row r="1997" spans="1:15" ht="15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</row>
    <row r="1998" spans="1:15" ht="15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</row>
    <row r="1999" spans="1:15" ht="15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</row>
    <row r="2000" spans="1:15" ht="15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</row>
    <row r="2001" spans="1:15" ht="15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</row>
    <row r="2002" spans="1:15" ht="15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</row>
    <row r="2003" spans="1:15" ht="15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</row>
    <row r="2004" spans="1:15" ht="15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</row>
    <row r="2005" spans="1:15" ht="15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</row>
    <row r="2006" spans="1:15" ht="15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</row>
    <row r="2007" spans="1:15" ht="15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</row>
    <row r="2008" spans="1:15" ht="15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</row>
    <row r="2009" spans="1:15" ht="15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</row>
    <row r="2010" spans="1:15" ht="15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</row>
    <row r="2011" spans="1:15" ht="15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</row>
    <row r="2012" spans="1:15" ht="15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</row>
    <row r="2013" spans="1:15" ht="15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</row>
    <row r="2014" spans="1:15" ht="15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</row>
    <row r="2015" spans="1:15" ht="15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</row>
    <row r="2016" spans="1:15" ht="15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</row>
    <row r="2017" spans="1:15" ht="15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</row>
    <row r="2018" spans="1:15" ht="15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</row>
    <row r="2019" spans="1:15" ht="15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</row>
    <row r="2020" spans="1:15" ht="15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</row>
    <row r="2021" spans="1:15" ht="15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</row>
    <row r="2022" spans="1:15" ht="15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</row>
    <row r="2023" spans="1:15" ht="15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</row>
    <row r="2024" spans="1:15" ht="15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</row>
    <row r="2025" spans="1:15" ht="15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</row>
    <row r="2026" spans="1:15" ht="15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</row>
    <row r="2027" spans="1:15" ht="15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</row>
    <row r="2028" spans="1:15" ht="15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</row>
    <row r="2029" spans="1:15" ht="15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</row>
    <row r="2030" spans="1:15" ht="15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</row>
    <row r="2031" spans="1:15" ht="15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</row>
    <row r="2032" spans="1:15" ht="15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</row>
    <row r="2033" spans="1:15" ht="15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</row>
    <row r="2034" spans="1:15" ht="15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</row>
    <row r="2035" spans="1:15" ht="15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</row>
    <row r="2036" spans="1:15" ht="15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</row>
    <row r="2037" spans="1:15" ht="15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</row>
    <row r="2038" spans="1:15" ht="15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</row>
    <row r="2039" spans="1:15" ht="15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</row>
    <row r="2040" spans="1:15" ht="15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</row>
    <row r="2041" spans="1:15" ht="15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</row>
    <row r="2042" spans="1:15" ht="15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</row>
    <row r="2043" spans="1:15" ht="15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</row>
    <row r="2044" spans="1:15" ht="15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</row>
    <row r="2045" spans="1:15" ht="15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</row>
    <row r="2046" spans="1:15" ht="15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</row>
    <row r="2047" spans="1:15" ht="15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</row>
    <row r="2048" spans="1:15" ht="15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</row>
    <row r="2049" spans="1:15" ht="15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</row>
    <row r="2050" spans="1:15" ht="15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</row>
    <row r="2051" spans="1:15" ht="15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</row>
    <row r="2052" spans="1:15" ht="15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</row>
    <row r="2053" spans="1:15" ht="15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</row>
    <row r="2054" spans="1:15" ht="15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</row>
    <row r="2055" spans="1:15" ht="15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</row>
    <row r="2056" spans="1:15" ht="15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</row>
    <row r="2057" spans="1:15" ht="15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</row>
    <row r="2058" spans="1:15" ht="15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</row>
    <row r="2059" spans="1:15" ht="15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</row>
    <row r="2060" spans="1:15" ht="15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</row>
    <row r="2061" spans="1:15" ht="15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</row>
    <row r="2062" spans="1:15" ht="15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</row>
    <row r="2063" spans="1:15" ht="15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</row>
    <row r="2064" spans="1:15" ht="15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</row>
    <row r="2065" spans="1:15" ht="15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</row>
    <row r="2066" spans="1:15" ht="15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</row>
    <row r="2067" spans="1:15" ht="15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</row>
    <row r="2068" spans="1:15" ht="15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</row>
    <row r="2069" spans="1:15" ht="15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</row>
    <row r="2070" spans="1:15" ht="15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</row>
    <row r="2071" spans="1:15" ht="15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</row>
    <row r="2072" spans="1:15" ht="15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</row>
    <row r="2073" spans="1:15" ht="15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</row>
    <row r="2074" spans="1:15" ht="15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</row>
    <row r="2075" spans="1:15" ht="15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</row>
    <row r="2076" spans="1:15" ht="15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</row>
    <row r="2077" spans="1:15" ht="15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</row>
    <row r="2078" spans="1:15" ht="15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</row>
    <row r="2079" spans="1:15" ht="15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</row>
    <row r="2080" spans="1:15" ht="15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</row>
    <row r="2081" spans="1:15" ht="15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</row>
    <row r="2082" spans="1:15" ht="15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</row>
    <row r="2083" spans="1:15" ht="15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</row>
    <row r="2084" spans="1:15" ht="15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</row>
    <row r="2085" spans="1:15" ht="15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</row>
    <row r="2086" spans="1:15" ht="15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</row>
    <row r="2087" spans="1:15" ht="15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</row>
    <row r="2088" spans="1:15" ht="15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</row>
    <row r="2089" spans="1:15" ht="15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</row>
    <row r="2090" spans="1:15" ht="15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</row>
    <row r="2091" spans="1:15" ht="15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</row>
    <row r="2092" spans="1:15" ht="15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</row>
    <row r="2093" spans="1:15" ht="15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</row>
    <row r="2094" spans="1:15" ht="15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</row>
    <row r="2095" spans="1:15" ht="15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</row>
    <row r="2096" spans="1:15" ht="15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</row>
    <row r="2097" spans="1:15" ht="15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</row>
    <row r="2098" spans="1:15" ht="15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</row>
    <row r="2099" spans="1:15" ht="15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</row>
    <row r="2100" spans="1:15" ht="15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</row>
    <row r="2101" spans="1:15" ht="15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</row>
    <row r="2102" spans="1:15" ht="15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</row>
    <row r="2103" spans="1:15" ht="15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</row>
    <row r="2104" spans="1:15" ht="15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</row>
    <row r="2105" spans="1:15" ht="15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</row>
    <row r="2106" spans="1:15" ht="15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</row>
    <row r="2107" spans="1:15" ht="15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</row>
    <row r="2108" spans="1:15" ht="15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</row>
    <row r="2109" spans="1:15" ht="15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</row>
    <row r="2110" spans="1:15" ht="15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</row>
    <row r="2111" spans="1:15" ht="15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</row>
    <row r="2112" spans="1:15" ht="15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</row>
    <row r="2113" spans="1:15" ht="15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</row>
    <row r="2114" spans="1:15" ht="15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</row>
    <row r="2115" spans="1:15" ht="15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</row>
    <row r="2116" spans="1:15" ht="15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</row>
    <row r="2117" spans="1:15" ht="15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</row>
    <row r="2118" spans="1:15" ht="15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</row>
    <row r="2119" spans="1:15" ht="15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</row>
    <row r="2120" spans="1:15" ht="15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</row>
    <row r="2121" spans="1:15" ht="15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</row>
    <row r="2122" spans="1:15" ht="15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</row>
    <row r="2123" spans="1:15" ht="15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</row>
    <row r="2124" spans="1:15" ht="15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</row>
    <row r="2125" spans="1:15" ht="15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</row>
    <row r="2126" spans="1:15" ht="15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</row>
    <row r="2127" spans="1:15" ht="15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</row>
    <row r="2128" spans="1:15" ht="15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</row>
    <row r="2129" spans="1:15" ht="15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</row>
    <row r="2130" spans="1:15" ht="15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</row>
    <row r="2131" spans="1:15" ht="15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</row>
    <row r="2132" spans="1:15" ht="15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</row>
    <row r="2133" spans="1:15" ht="15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</row>
    <row r="2134" spans="1:15" ht="15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</row>
    <row r="2135" spans="1:15" ht="15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</row>
    <row r="2136" spans="1:15" ht="15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</row>
    <row r="2137" spans="1:15" ht="15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</row>
    <row r="2138" spans="1:15" ht="15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</row>
    <row r="2139" spans="1:15" ht="15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</row>
    <row r="2140" spans="1:15" ht="15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</row>
    <row r="2141" spans="1:15" ht="15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</row>
    <row r="2142" spans="1:15" ht="15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</row>
    <row r="2143" spans="1:15" ht="15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</row>
    <row r="2144" spans="1:15" ht="15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</row>
    <row r="2145" spans="1:15" ht="15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</row>
    <row r="2146" spans="1:15" ht="15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</row>
    <row r="2147" spans="1:15" ht="15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</row>
    <row r="2148" spans="1:15" ht="15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</row>
    <row r="2149" spans="1:15" ht="15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</row>
    <row r="2150" spans="1:15" ht="15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</row>
    <row r="2151" spans="1:15" ht="15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</row>
    <row r="2152" spans="1:15" ht="15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</row>
    <row r="2153" spans="1:15" ht="15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</row>
    <row r="2154" spans="1:15" ht="15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</row>
    <row r="2155" spans="1:15" ht="15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</row>
    <row r="2156" spans="1:15" ht="15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</row>
    <row r="2157" spans="1:15" ht="15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</row>
    <row r="2158" spans="1:15" ht="15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</row>
    <row r="2159" spans="1:15" ht="15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</row>
    <row r="2160" spans="1:15" ht="15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</row>
    <row r="2161" spans="1:15" ht="15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</row>
    <row r="2162" spans="1:15" ht="15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</row>
    <row r="2163" spans="1:15" ht="15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</row>
    <row r="2164" spans="1:15" ht="15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</row>
    <row r="2165" spans="1:15" ht="15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</row>
    <row r="2166" spans="1:15" ht="15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</row>
    <row r="2167" spans="1:15" ht="15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</row>
    <row r="2168" spans="1:15" ht="15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</row>
    <row r="2169" spans="1:15" ht="15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</row>
    <row r="2170" spans="1:15" ht="15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</row>
    <row r="2171" spans="1:15" ht="15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</row>
    <row r="2172" spans="1:15" ht="15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</row>
    <row r="2173" spans="1:15" ht="15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</row>
    <row r="2174" spans="1:15" ht="15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</row>
    <row r="2175" spans="1:15" ht="15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</row>
    <row r="2176" spans="1:15" ht="15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</row>
    <row r="2177" spans="1:15" ht="15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</row>
    <row r="2178" spans="1:15" ht="15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</row>
    <row r="2179" spans="1:15" ht="15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</row>
    <row r="2180" spans="1:15" ht="15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</row>
    <row r="2181" spans="1:15" ht="15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</row>
    <row r="2182" spans="1:15" ht="15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</row>
    <row r="2183" spans="1:15" ht="15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</row>
    <row r="2184" spans="1:15" ht="15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</row>
    <row r="2185" spans="1:15" ht="15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</row>
    <row r="2186" spans="1:15" ht="15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</row>
    <row r="2187" spans="1:15" ht="15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</row>
    <row r="2188" spans="1:15" ht="15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</row>
    <row r="2189" spans="1:15" ht="15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</row>
    <row r="2190" spans="1:15" ht="15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</row>
    <row r="2191" spans="1:15" ht="15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</row>
    <row r="2192" spans="1:15" ht="15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</row>
    <row r="2193" spans="1:15" ht="15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</row>
    <row r="2194" spans="1:15" ht="15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</row>
    <row r="2195" spans="1:15" ht="15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</row>
    <row r="2196" spans="1:15" ht="15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</row>
    <row r="2197" spans="1:15" ht="15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</row>
    <row r="2198" spans="1:15" ht="15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</row>
    <row r="2199" spans="1:15" ht="15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</row>
    <row r="2200" spans="1:15" ht="15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</row>
    <row r="2201" spans="1:15" ht="15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</row>
    <row r="2202" spans="1:15" ht="15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</row>
    <row r="2203" spans="1:15" ht="15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</row>
    <row r="2204" spans="1:15" ht="15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</row>
    <row r="2205" spans="1:15" ht="15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</row>
    <row r="2206" spans="1:15" ht="15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</row>
    <row r="2207" spans="1:15" ht="15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</row>
    <row r="2208" spans="1:15" ht="15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</row>
    <row r="2209" spans="1:15" ht="15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</row>
    <row r="2210" spans="1:15" ht="15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</row>
    <row r="2211" spans="1:15" ht="15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</row>
    <row r="2212" spans="1:15" ht="15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</row>
    <row r="2213" spans="1:15" ht="15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</row>
    <row r="2214" spans="1:15" ht="15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</row>
    <row r="2215" spans="1:15" ht="15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</row>
    <row r="2216" spans="1:15" ht="15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</row>
    <row r="2217" spans="1:15" ht="15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</row>
    <row r="2218" spans="1:15" ht="15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</row>
    <row r="2219" spans="1:15" ht="15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</row>
    <row r="2220" spans="1:15" ht="15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</row>
    <row r="2221" spans="1:15" ht="15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</row>
    <row r="2222" spans="1:15" ht="15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</row>
    <row r="2223" spans="1:15" ht="15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</row>
    <row r="2224" spans="1:15" ht="15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</row>
    <row r="2225" spans="1:15" ht="15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</row>
    <row r="2226" spans="1:15" ht="15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</row>
    <row r="2227" spans="1:15" ht="15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</row>
    <row r="2228" spans="1:15" ht="15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</row>
    <row r="2229" spans="1:15" ht="15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</row>
    <row r="2230" spans="1:15" ht="15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</row>
    <row r="2231" spans="1:15" ht="15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</row>
    <row r="2232" spans="1:15" ht="15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</row>
    <row r="2233" spans="1:15" ht="15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</row>
    <row r="2234" spans="1:15" ht="15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</row>
    <row r="2235" spans="1:15" ht="15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</row>
    <row r="2236" spans="1:15" ht="15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</row>
    <row r="2237" spans="1:15" ht="15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</row>
    <row r="2238" spans="1:15" ht="15">
      <c r="A2238" s="32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</row>
    <row r="2239" spans="1:15" ht="15">
      <c r="A2239" s="32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</row>
    <row r="2240" spans="1:15" ht="15">
      <c r="A2240" s="32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</row>
    <row r="2241" spans="1:15" ht="15">
      <c r="A2241" s="32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</row>
    <row r="2242" spans="1:15" ht="15">
      <c r="A2242" s="32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</row>
    <row r="2243" spans="1:15" ht="15">
      <c r="A2243" s="32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</row>
    <row r="2244" spans="1:15" ht="15">
      <c r="A2244" s="32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</row>
    <row r="2245" spans="1:15" ht="15">
      <c r="A2245" s="32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</row>
    <row r="2246" spans="1:15" ht="15">
      <c r="A2246" s="32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</row>
    <row r="2247" spans="1:15" ht="15">
      <c r="A2247" s="32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</row>
    <row r="2248" spans="1:15" ht="15">
      <c r="A2248" s="32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</row>
    <row r="2249" spans="1:15" ht="15">
      <c r="A2249" s="32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</row>
    <row r="2250" spans="1:15" ht="15">
      <c r="A2250" s="32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</row>
    <row r="2251" spans="1:15" ht="15">
      <c r="A2251" s="32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</row>
    <row r="2252" spans="1:15" ht="15">
      <c r="A2252" s="32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</row>
    <row r="2253" spans="1:15" ht="15">
      <c r="A2253" s="32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</row>
    <row r="2254" spans="1:15" ht="15">
      <c r="A2254" s="32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</row>
    <row r="2255" spans="1:15" ht="15">
      <c r="A2255" s="32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</row>
    <row r="2256" spans="1:15" ht="15">
      <c r="A2256" s="32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</row>
    <row r="2257" spans="1:15" ht="15">
      <c r="A2257" s="32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</row>
    <row r="2258" spans="1:15" ht="15">
      <c r="A2258" s="32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</row>
    <row r="2259" spans="1:15" ht="15">
      <c r="A2259" s="32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</row>
    <row r="2260" spans="1:15" ht="15">
      <c r="A2260" s="32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</row>
    <row r="2261" spans="1:15" ht="15">
      <c r="A2261" s="32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</row>
    <row r="2262" spans="1:15" ht="15">
      <c r="A2262" s="32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</row>
    <row r="2263" spans="1:15" ht="15">
      <c r="A2263" s="32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</row>
    <row r="2264" spans="1:15" ht="15">
      <c r="A2264" s="32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</row>
    <row r="2265" spans="1:15" ht="15">
      <c r="A2265" s="32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</row>
    <row r="2266" spans="1:15" ht="15">
      <c r="A2266" s="32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</row>
    <row r="2267" spans="1:15" ht="15">
      <c r="A2267" s="32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</row>
    <row r="2268" spans="1:15" ht="15">
      <c r="A2268" s="32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</row>
    <row r="2269" spans="1:15" ht="15">
      <c r="A2269" s="32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</row>
    <row r="2270" spans="1:15" ht="15">
      <c r="A2270" s="32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</row>
    <row r="2271" spans="1:15" ht="15">
      <c r="A2271" s="32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</row>
    <row r="2272" spans="1:15" ht="15">
      <c r="A2272" s="32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</row>
    <row r="2273" spans="1:15" ht="15">
      <c r="A2273" s="32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</row>
    <row r="2274" spans="1:15" ht="15">
      <c r="A2274" s="32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</row>
    <row r="2275" spans="1:15" ht="15">
      <c r="A2275" s="32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</row>
    <row r="2276" spans="1:15" ht="15">
      <c r="A2276" s="32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</row>
    <row r="2277" spans="1:15" ht="15">
      <c r="A2277" s="32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</row>
    <row r="2278" spans="1:15" ht="15">
      <c r="A2278" s="32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</row>
    <row r="2279" spans="1:15" ht="15">
      <c r="A2279" s="32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</row>
    <row r="2280" spans="1:15" ht="15">
      <c r="A2280" s="32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</row>
    <row r="2281" spans="1:15" ht="15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</row>
    <row r="2282" spans="1:15" ht="15">
      <c r="A2282" s="32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</row>
    <row r="2283" spans="1:15" ht="15">
      <c r="A2283" s="32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</row>
    <row r="2284" spans="1:15" ht="15">
      <c r="A2284" s="32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</row>
    <row r="2285" spans="1:15" ht="15">
      <c r="A2285" s="32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</row>
    <row r="2286" spans="1:15" ht="15">
      <c r="A2286" s="32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</row>
    <row r="2287" spans="1:15" ht="15">
      <c r="A2287" s="32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</row>
    <row r="2288" spans="1:15" ht="15">
      <c r="A2288" s="32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</row>
    <row r="2289" spans="1:15" ht="15">
      <c r="A2289" s="32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</row>
    <row r="2290" spans="1:15" ht="15">
      <c r="A2290" s="32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</row>
    <row r="2291" spans="1:15" ht="15">
      <c r="A2291" s="32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</row>
    <row r="2292" spans="1:15" ht="15">
      <c r="A2292" s="32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</row>
    <row r="2293" spans="1:15" ht="15">
      <c r="A2293" s="32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</row>
    <row r="2294" spans="1:15" ht="15">
      <c r="A2294" s="32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</row>
    <row r="2295" spans="1:15" ht="15">
      <c r="A2295" s="32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</row>
    <row r="2296" spans="1:15" ht="15">
      <c r="A2296" s="32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</row>
    <row r="2297" spans="1:15" ht="15">
      <c r="A2297" s="32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</row>
    <row r="2298" spans="1:15" ht="15">
      <c r="A2298" s="32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</row>
    <row r="2299" spans="1:15" ht="15">
      <c r="A2299" s="32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</row>
    <row r="2300" spans="1:15" ht="15">
      <c r="A2300" s="32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</row>
    <row r="2301" spans="1:15" ht="15">
      <c r="A2301" s="32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</row>
    <row r="2302" spans="1:15" ht="15">
      <c r="A2302" s="32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</row>
    <row r="2303" spans="1:15" ht="15">
      <c r="A2303" s="32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</row>
    <row r="2304" spans="1:15" ht="15">
      <c r="A2304" s="32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</row>
    <row r="2305" spans="1:15" ht="15">
      <c r="A2305" s="32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</row>
    <row r="2306" spans="1:15" ht="15">
      <c r="A2306" s="32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</row>
    <row r="2307" spans="1:15" ht="15">
      <c r="A2307" s="32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</row>
    <row r="2308" spans="1:15" ht="15">
      <c r="A2308" s="32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</row>
    <row r="2309" spans="1:15" ht="15">
      <c r="A2309" s="32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</row>
    <row r="2310" spans="1:15" ht="15">
      <c r="A2310" s="32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</row>
    <row r="2311" spans="1:15" ht="15">
      <c r="A2311" s="32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</row>
    <row r="2312" spans="1:15" ht="15">
      <c r="A2312" s="32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</row>
    <row r="2313" spans="1:15" ht="15">
      <c r="A2313" s="32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</row>
    <row r="2314" spans="1:15" ht="15">
      <c r="A2314" s="32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</row>
    <row r="2315" spans="1:15" ht="15">
      <c r="A2315" s="32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</row>
    <row r="2316" spans="1:15" ht="15">
      <c r="A2316" s="32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</row>
    <row r="2317" spans="1:15" ht="15">
      <c r="A2317" s="32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</row>
    <row r="2318" spans="1:15" ht="15">
      <c r="A2318" s="32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</row>
    <row r="2319" spans="1:15" ht="15">
      <c r="A2319" s="32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</row>
    <row r="2320" spans="1:15" ht="15">
      <c r="A2320" s="32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</row>
    <row r="2321" spans="1:15" ht="15">
      <c r="A2321" s="32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</row>
    <row r="2322" spans="1:15" ht="15">
      <c r="A2322" s="32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</row>
    <row r="2323" spans="1:15" ht="15">
      <c r="A2323" s="32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</row>
    <row r="2324" spans="1:15" ht="15">
      <c r="A2324" s="32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</row>
    <row r="2325" spans="1:15" ht="15">
      <c r="A2325" s="32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</row>
    <row r="2326" spans="1:15" ht="15">
      <c r="A2326" s="32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</row>
    <row r="2327" spans="1:15" ht="15">
      <c r="A2327" s="32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</row>
    <row r="2328" spans="1:15" ht="15">
      <c r="A2328" s="32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</row>
    <row r="2329" spans="1:15" ht="15">
      <c r="A2329" s="32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</row>
    <row r="2330" spans="1:15" ht="15">
      <c r="A2330" s="32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</row>
    <row r="2331" spans="1:15" ht="15">
      <c r="A2331" s="32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</row>
    <row r="2332" spans="1:15" ht="15">
      <c r="A2332" s="32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</row>
    <row r="2333" spans="1:15" ht="15">
      <c r="A2333" s="32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</row>
    <row r="2334" spans="1:15" ht="15">
      <c r="A2334" s="32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</row>
    <row r="2335" spans="1:15" ht="15">
      <c r="A2335" s="32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</row>
    <row r="2336" spans="1:15" ht="15">
      <c r="A2336" s="32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</row>
    <row r="2337" spans="1:15" ht="15">
      <c r="A2337" s="32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</row>
    <row r="2338" spans="1:15" ht="15">
      <c r="A2338" s="32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</row>
    <row r="2339" spans="1:15" ht="15">
      <c r="A2339" s="32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</row>
    <row r="2340" spans="1:15" ht="15">
      <c r="A2340" s="32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</row>
    <row r="2341" spans="1:15" ht="15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</row>
    <row r="2342" spans="1:15" ht="15">
      <c r="A2342" s="32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</row>
    <row r="2343" spans="1:15" ht="15">
      <c r="A2343" s="32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</row>
    <row r="2344" spans="1:15" ht="15">
      <c r="A2344" s="32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</row>
    <row r="2345" spans="1:15" ht="15">
      <c r="A2345" s="32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</row>
    <row r="2346" spans="1:15" ht="15">
      <c r="A2346" s="32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</row>
    <row r="2347" spans="1:15" ht="15">
      <c r="A2347" s="32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</row>
    <row r="2348" spans="1:15" ht="15">
      <c r="A2348" s="32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</row>
    <row r="2349" spans="1:15" ht="15">
      <c r="A2349" s="32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</row>
    <row r="2350" spans="1:15" ht="15">
      <c r="A2350" s="32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</row>
    <row r="2351" spans="1:15" ht="15">
      <c r="A2351" s="32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</row>
    <row r="2352" spans="1:15" ht="15">
      <c r="A2352" s="32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</row>
    <row r="2353" spans="1:15" ht="15">
      <c r="A2353" s="32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</row>
    <row r="2354" spans="1:15" ht="15">
      <c r="A2354" s="32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</row>
    <row r="2355" spans="1:15" ht="15">
      <c r="A2355" s="32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</row>
    <row r="2356" spans="1:15" ht="15">
      <c r="A2356" s="32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</row>
    <row r="2357" spans="1:15" ht="15">
      <c r="A2357" s="32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</row>
    <row r="2358" spans="1:15" ht="15">
      <c r="A2358" s="32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</row>
    <row r="2359" spans="1:15" ht="15">
      <c r="A2359" s="32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</row>
    <row r="2360" spans="1:15" ht="15">
      <c r="A2360" s="32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</row>
    <row r="2361" spans="1:15" ht="15">
      <c r="A2361" s="32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</row>
    <row r="2362" spans="1:15" ht="15">
      <c r="A2362" s="32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</row>
    <row r="2363" spans="1:15" ht="15">
      <c r="A2363" s="32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</row>
    <row r="2364" spans="1:15" ht="15">
      <c r="A2364" s="32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</row>
    <row r="2365" spans="1:15" ht="15">
      <c r="A2365" s="32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</row>
    <row r="2366" spans="1:15" ht="15">
      <c r="A2366" s="32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</row>
    <row r="2367" spans="1:15" ht="15">
      <c r="A2367" s="32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</row>
    <row r="2368" spans="1:15" ht="15">
      <c r="A2368" s="32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</row>
    <row r="2369" spans="1:15" ht="15">
      <c r="A2369" s="32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</row>
    <row r="2370" spans="1:15" ht="15">
      <c r="A2370" s="32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</row>
    <row r="2371" spans="1:15" ht="15">
      <c r="A2371" s="32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</row>
    <row r="2372" spans="1:15" ht="15">
      <c r="A2372" s="32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</row>
    <row r="2373" spans="1:15" ht="15">
      <c r="A2373" s="32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</row>
    <row r="2374" spans="1:15" ht="15">
      <c r="A2374" s="32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</row>
    <row r="2375" spans="1:15" ht="15">
      <c r="A2375" s="32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</row>
    <row r="2376" spans="1:15" ht="15">
      <c r="A2376" s="32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</row>
    <row r="2377" spans="1:15" ht="15">
      <c r="A2377" s="32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</row>
    <row r="2378" spans="1:15" ht="15">
      <c r="A2378" s="32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</row>
    <row r="2379" spans="1:15" ht="15">
      <c r="A2379" s="32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</row>
    <row r="2380" spans="1:15" ht="15">
      <c r="A2380" s="32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</row>
    <row r="2381" spans="1:15" ht="15">
      <c r="A2381" s="32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</row>
    <row r="2382" spans="1:15" ht="15">
      <c r="A2382" s="32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</row>
    <row r="2383" spans="1:15" ht="15">
      <c r="A2383" s="32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</row>
    <row r="2384" spans="1:15" ht="15">
      <c r="A2384" s="32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</row>
    <row r="2385" spans="1:15" ht="15">
      <c r="A2385" s="32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</row>
    <row r="2386" spans="1:15" ht="15">
      <c r="A2386" s="32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</row>
    <row r="2387" spans="1:15" ht="15">
      <c r="A2387" s="32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</row>
    <row r="2388" spans="1:15" ht="15">
      <c r="A2388" s="32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</row>
    <row r="2389" spans="1:15" ht="15">
      <c r="A2389" s="32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</row>
    <row r="2390" spans="1:15" ht="15">
      <c r="A2390" s="32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</row>
    <row r="2391" spans="1:15" ht="15">
      <c r="A2391" s="32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</row>
    <row r="2392" spans="1:15" ht="15">
      <c r="A2392" s="32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</row>
    <row r="2393" spans="1:15" ht="15">
      <c r="A2393" s="32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</row>
    <row r="2394" spans="1:15" ht="15">
      <c r="A2394" s="32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</row>
    <row r="2395" spans="1:15" ht="15">
      <c r="A2395" s="32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</row>
    <row r="2396" spans="1:15" ht="15">
      <c r="A2396" s="32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</row>
    <row r="2397" spans="1:15" ht="15">
      <c r="A2397" s="32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</row>
    <row r="2398" spans="1:15" ht="15">
      <c r="A2398" s="32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</row>
    <row r="2399" spans="1:15" ht="15">
      <c r="A2399" s="32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</row>
    <row r="2400" spans="1:15" ht="15">
      <c r="A2400" s="32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</row>
    <row r="2401" spans="1:15" ht="15">
      <c r="A2401" s="32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</row>
    <row r="2402" spans="1:15" ht="15">
      <c r="A2402" s="32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</row>
    <row r="2403" spans="1:15" ht="15">
      <c r="A2403" s="32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</row>
    <row r="2404" spans="1:15" ht="15">
      <c r="A2404" s="32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</row>
    <row r="2405" spans="1:15" ht="15">
      <c r="A2405" s="32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</row>
    <row r="2406" spans="1:15" ht="15">
      <c r="A2406" s="32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</row>
    <row r="2407" spans="1:15" ht="15">
      <c r="A2407" s="32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</row>
    <row r="2408" spans="1:15" ht="15">
      <c r="A2408" s="32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</row>
    <row r="2409" spans="1:15" ht="15">
      <c r="A2409" s="32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</row>
    <row r="2410" spans="1:15" ht="15">
      <c r="A2410" s="32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</row>
    <row r="2411" spans="1:15" ht="15">
      <c r="A2411" s="32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</row>
    <row r="2412" spans="1:15" ht="15">
      <c r="A2412" s="32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</row>
    <row r="2413" spans="1:15" ht="15">
      <c r="A2413" s="32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</row>
    <row r="2414" spans="1:15" ht="15">
      <c r="A2414" s="32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</row>
    <row r="2415" spans="1:15" ht="15">
      <c r="A2415" s="32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</row>
    <row r="2416" spans="1:15" ht="15">
      <c r="A2416" s="32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</row>
    <row r="2417" spans="1:15" ht="15">
      <c r="A2417" s="32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</row>
    <row r="2418" spans="1:15" ht="15">
      <c r="A2418" s="32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</row>
    <row r="2419" spans="1:15" ht="15">
      <c r="A2419" s="32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</row>
    <row r="2420" spans="1:15" ht="15">
      <c r="A2420" s="32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</row>
    <row r="2421" spans="1:15" ht="15">
      <c r="A2421" s="32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</row>
    <row r="2422" spans="1:15" ht="15">
      <c r="A2422" s="32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</row>
    <row r="2423" spans="1:15" ht="15">
      <c r="A2423" s="32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</row>
    <row r="2424" spans="1:15" ht="15">
      <c r="A2424" s="32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</row>
    <row r="2425" spans="1:15" ht="15">
      <c r="A2425" s="32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</row>
    <row r="2426" spans="1:15" ht="15">
      <c r="A2426" s="32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</row>
    <row r="2427" spans="1:15" ht="15">
      <c r="A2427" s="32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</row>
    <row r="2428" spans="1:15" ht="15">
      <c r="A2428" s="32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</row>
    <row r="2429" spans="1:15" ht="15">
      <c r="A2429" s="32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</row>
    <row r="2430" spans="1:15" ht="15">
      <c r="A2430" s="32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</row>
    <row r="2431" spans="1:15" ht="15">
      <c r="A2431" s="32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</row>
    <row r="2432" spans="1:15" ht="15">
      <c r="A2432" s="32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</row>
    <row r="2433" spans="1:15" ht="15">
      <c r="A2433" s="32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</row>
    <row r="2434" spans="1:15" ht="15">
      <c r="A2434" s="32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</row>
    <row r="2435" spans="1:15" ht="15">
      <c r="A2435" s="32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</row>
    <row r="2436" spans="1:15" ht="15">
      <c r="A2436" s="32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</row>
    <row r="2437" spans="1:15" ht="15">
      <c r="A2437" s="32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</row>
    <row r="2438" spans="1:15" ht="15">
      <c r="A2438" s="32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</row>
    <row r="2439" spans="1:15" ht="15">
      <c r="A2439" s="32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</row>
    <row r="2440" spans="1:15" ht="15">
      <c r="A2440" s="32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</row>
    <row r="2441" spans="1:15" ht="15">
      <c r="A2441" s="32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</row>
    <row r="2442" spans="1:15" ht="15">
      <c r="A2442" s="32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</row>
    <row r="2443" spans="1:15" ht="15">
      <c r="A2443" s="32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</row>
    <row r="2444" spans="1:15" ht="15">
      <c r="A2444" s="32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</row>
    <row r="2445" spans="1:15" ht="15">
      <c r="A2445" s="32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</row>
    <row r="2446" spans="1:15" ht="15">
      <c r="A2446" s="32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</row>
    <row r="2447" spans="1:15" ht="15">
      <c r="A2447" s="32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</row>
    <row r="2448" spans="1:15" ht="15">
      <c r="A2448" s="32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</row>
    <row r="2449" spans="1:15" ht="15">
      <c r="A2449" s="32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</row>
    <row r="2450" spans="1:15" ht="15">
      <c r="A2450" s="32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</row>
    <row r="2451" spans="1:15" ht="15">
      <c r="A2451" s="32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</row>
    <row r="2452" spans="1:15" ht="15">
      <c r="A2452" s="32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</row>
    <row r="2453" spans="1:15" ht="15">
      <c r="A2453" s="32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</row>
    <row r="2454" spans="1:15" ht="15">
      <c r="A2454" s="32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</row>
    <row r="2455" spans="1:15" ht="15">
      <c r="A2455" s="32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</row>
    <row r="2456" spans="1:15" ht="15">
      <c r="A2456" s="32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</row>
    <row r="2457" spans="1:15" ht="15">
      <c r="A2457" s="32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</row>
    <row r="2458" spans="1:15" ht="15">
      <c r="A2458" s="32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</row>
    <row r="2459" spans="1:15" ht="15">
      <c r="A2459" s="32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</row>
    <row r="2460" spans="1:15" ht="15">
      <c r="A2460" s="32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</row>
    <row r="2461" spans="1:15" ht="15">
      <c r="A2461" s="32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</row>
    <row r="2462" spans="1:15" ht="15">
      <c r="A2462" s="32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</row>
    <row r="2463" spans="1:15" ht="15">
      <c r="A2463" s="32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</row>
    <row r="2464" spans="1:15" ht="15">
      <c r="A2464" s="32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</row>
    <row r="2465" spans="1:15" ht="15">
      <c r="A2465" s="32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</row>
    <row r="2466" spans="1:15" ht="15">
      <c r="A2466" s="32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</row>
    <row r="2467" spans="1:15" ht="15">
      <c r="A2467" s="32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</row>
    <row r="2468" spans="1:15" ht="15">
      <c r="A2468" s="32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</row>
    <row r="2469" spans="1:15" ht="15">
      <c r="A2469" s="32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</row>
    <row r="2470" spans="1:15" ht="15">
      <c r="A2470" s="32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</row>
    <row r="2471" spans="1:15" ht="15">
      <c r="A2471" s="32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</row>
    <row r="2472" spans="1:15" ht="15">
      <c r="A2472" s="32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</row>
    <row r="2473" spans="1:15" ht="15">
      <c r="A2473" s="32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</row>
    <row r="2474" spans="1:15" ht="15">
      <c r="A2474" s="32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</row>
    <row r="2475" spans="1:15" ht="15">
      <c r="A2475" s="32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</row>
    <row r="2476" spans="1:15" ht="15">
      <c r="A2476" s="32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</row>
    <row r="2477" spans="1:15" ht="15">
      <c r="A2477" s="32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</row>
    <row r="2478" spans="1:15" ht="15">
      <c r="A2478" s="32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</row>
    <row r="2479" spans="1:15" ht="15">
      <c r="A2479" s="32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</row>
    <row r="2480" spans="1:15" ht="15">
      <c r="A2480" s="32"/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</row>
    <row r="2481" spans="1:15" ht="15">
      <c r="A2481" s="32"/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</row>
    <row r="2482" spans="1:15" ht="15">
      <c r="A2482" s="32"/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</row>
    <row r="2483" spans="1:15" ht="15">
      <c r="A2483" s="32"/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</row>
    <row r="2484" spans="1:15" ht="15">
      <c r="A2484" s="32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</row>
    <row r="2485" spans="1:15" ht="15">
      <c r="A2485" s="32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</row>
    <row r="2486" spans="1:15" ht="15">
      <c r="A2486" s="32"/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</row>
    <row r="2487" spans="1:15" ht="15">
      <c r="A2487" s="32"/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</row>
    <row r="2488" spans="1:15" ht="15">
      <c r="A2488" s="32"/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</row>
    <row r="2489" spans="1:15" ht="15">
      <c r="A2489" s="32"/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</row>
    <row r="2490" spans="1:15" ht="15">
      <c r="A2490" s="32"/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</row>
    <row r="2491" spans="1:15" ht="15">
      <c r="A2491" s="32"/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</row>
    <row r="2492" spans="1:15" ht="15">
      <c r="A2492" s="32"/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</row>
    <row r="2493" spans="1:15" ht="15">
      <c r="A2493" s="32"/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</row>
    <row r="2494" spans="1:15" ht="15">
      <c r="A2494" s="32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</row>
    <row r="2495" spans="1:15" ht="15">
      <c r="A2495" s="32"/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</row>
    <row r="2496" spans="1:15" ht="15">
      <c r="A2496" s="32"/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</row>
    <row r="2497" spans="1:15" ht="15">
      <c r="A2497" s="32"/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</row>
    <row r="2498" spans="1:15" ht="15">
      <c r="A2498" s="32"/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</row>
    <row r="2499" spans="1:15" ht="15">
      <c r="A2499" s="32"/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</row>
    <row r="2500" spans="1:15" ht="15">
      <c r="A2500" s="32"/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</row>
    <row r="2501" spans="1:15" ht="15">
      <c r="A2501" s="32"/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</row>
    <row r="2502" spans="1:15" ht="15">
      <c r="A2502" s="32"/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</row>
    <row r="2503" spans="1:15" ht="15">
      <c r="A2503" s="32"/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</row>
    <row r="2504" spans="1:15" ht="15">
      <c r="A2504" s="32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</row>
    <row r="2505" spans="1:15" ht="15">
      <c r="A2505" s="32"/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</row>
    <row r="2506" spans="1:15" ht="15">
      <c r="A2506" s="32"/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</row>
    <row r="2507" spans="1:15" ht="15">
      <c r="A2507" s="32"/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</row>
    <row r="2508" spans="1:15" ht="15">
      <c r="A2508" s="32"/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</row>
    <row r="2509" spans="1:15" ht="15">
      <c r="A2509" s="32"/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</row>
    <row r="2510" spans="1:15" ht="15">
      <c r="A2510" s="32"/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</row>
    <row r="2511" spans="1:15" ht="15">
      <c r="A2511" s="32"/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</row>
    <row r="2512" spans="1:15" ht="15">
      <c r="A2512" s="32"/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</row>
    <row r="2513" spans="1:15" ht="15">
      <c r="A2513" s="32"/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</row>
    <row r="2514" spans="1:15" ht="15">
      <c r="A2514" s="32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</row>
    <row r="2515" spans="1:15" ht="15">
      <c r="A2515" s="32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</row>
    <row r="2516" spans="1:15" ht="15">
      <c r="A2516" s="32"/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</row>
    <row r="2517" spans="1:15" ht="15">
      <c r="A2517" s="32"/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</row>
    <row r="2518" spans="1:15" ht="15">
      <c r="A2518" s="32"/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</row>
    <row r="2519" spans="1:15" ht="15">
      <c r="A2519" s="32"/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</row>
    <row r="2520" spans="1:15" ht="15">
      <c r="A2520" s="32"/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</row>
    <row r="2521" spans="1:15" ht="15">
      <c r="A2521" s="32"/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</row>
    <row r="2522" spans="1:15" ht="15">
      <c r="A2522" s="32"/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</row>
    <row r="2523" spans="1:15" ht="15">
      <c r="A2523" s="32"/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</row>
    <row r="2524" spans="1:15" ht="15">
      <c r="A2524" s="32"/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</row>
    <row r="2525" spans="1:15" ht="15">
      <c r="A2525" s="32"/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</row>
    <row r="2526" spans="1:15" ht="15">
      <c r="A2526" s="32"/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</row>
    <row r="2527" spans="1:15" ht="15">
      <c r="A2527" s="32"/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</row>
    <row r="2528" spans="1:15" ht="15">
      <c r="A2528" s="32"/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</row>
    <row r="2529" spans="1:15" ht="15">
      <c r="A2529" s="32"/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</row>
    <row r="2530" spans="1:15" ht="15">
      <c r="A2530" s="32"/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</row>
    <row r="2531" spans="1:15" ht="15">
      <c r="A2531" s="32"/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</row>
    <row r="2532" spans="1:15" ht="15">
      <c r="A2532" s="32"/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</row>
    <row r="2533" spans="1:15" ht="15">
      <c r="A2533" s="32"/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</row>
    <row r="2534" spans="1:15" ht="15">
      <c r="A2534" s="32"/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</row>
    <row r="2535" spans="1:15" ht="15">
      <c r="A2535" s="32"/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</row>
    <row r="2536" spans="1:15" ht="15">
      <c r="A2536" s="3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</row>
    <row r="2537" spans="1:15" ht="15">
      <c r="A2537" s="32"/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</row>
    <row r="2538" spans="1:15" ht="15">
      <c r="A2538" s="32"/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</row>
    <row r="2539" spans="1:15" ht="15">
      <c r="A2539" s="32"/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</row>
    <row r="2540" spans="1:15" ht="15">
      <c r="A2540" s="32"/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</row>
    <row r="2541" spans="1:15" ht="15">
      <c r="A2541" s="32"/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</row>
    <row r="2542" spans="1:15" ht="15">
      <c r="A2542" s="32"/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</row>
    <row r="2543" spans="1:15" ht="15">
      <c r="A2543" s="32"/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</row>
    <row r="2544" spans="1:15" ht="15">
      <c r="A2544" s="32"/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</row>
    <row r="2545" spans="1:15" ht="15">
      <c r="A2545" s="32"/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</row>
    <row r="2546" spans="1:15" ht="15">
      <c r="A2546" s="3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</row>
    <row r="2547" spans="1:15" ht="15">
      <c r="A2547" s="3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</row>
    <row r="2548" spans="1:15" ht="15">
      <c r="A2548" s="32"/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</row>
    <row r="2549" spans="1:15" ht="15">
      <c r="A2549" s="32"/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</row>
    <row r="2550" spans="1:15" ht="15">
      <c r="A2550" s="32"/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</row>
    <row r="2551" spans="1:15" ht="15">
      <c r="A2551" s="32"/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</row>
    <row r="2552" spans="1:15" ht="15">
      <c r="A2552" s="32"/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</row>
    <row r="2553" spans="1:15" ht="15">
      <c r="A2553" s="32"/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</row>
    <row r="2554" spans="1:15" ht="15">
      <c r="A2554" s="32"/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</row>
    <row r="2555" spans="1:15" ht="15">
      <c r="A2555" s="32"/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</row>
    <row r="2556" spans="1:15" ht="15">
      <c r="A2556" s="3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</row>
    <row r="2557" spans="1:15" ht="15">
      <c r="A2557" s="3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</row>
    <row r="2558" spans="1:15" ht="15">
      <c r="A2558" s="32"/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</row>
    <row r="2559" spans="1:15" ht="15">
      <c r="A2559" s="32"/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</row>
    <row r="2560" spans="1:15" ht="15">
      <c r="A2560" s="32"/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</row>
    <row r="2561" spans="1:15" ht="15">
      <c r="A2561" s="32"/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</row>
    <row r="2562" spans="1:15" ht="15">
      <c r="A2562" s="32"/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</row>
    <row r="2563" spans="1:15" ht="15">
      <c r="A2563" s="32"/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</row>
    <row r="2564" spans="1:15" ht="15">
      <c r="A2564" s="32"/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</row>
    <row r="2565" spans="1:15" ht="15">
      <c r="A2565" s="32"/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</row>
    <row r="2566" spans="1:15" ht="15">
      <c r="A2566" s="3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</row>
    <row r="2567" spans="1:15" ht="15">
      <c r="A2567" s="3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</row>
    <row r="2568" spans="1:15" ht="15">
      <c r="A2568" s="32"/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</row>
    <row r="2569" spans="1:15" ht="15">
      <c r="A2569" s="32"/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</row>
    <row r="2570" spans="1:15" ht="15">
      <c r="A2570" s="32"/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</row>
    <row r="2571" spans="1:15" ht="15">
      <c r="A2571" s="32"/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</row>
    <row r="2572" spans="1:15" ht="15">
      <c r="A2572" s="32"/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</row>
    <row r="2573" spans="1:15" ht="15">
      <c r="A2573" s="32"/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</row>
    <row r="2574" spans="1:15" ht="15">
      <c r="A2574" s="32"/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</row>
    <row r="2575" spans="1:15" ht="15">
      <c r="A2575" s="32"/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</row>
    <row r="2576" spans="1:15" ht="15">
      <c r="A2576" s="3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</row>
    <row r="2577" spans="1:15" ht="15">
      <c r="A2577" s="3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</row>
    <row r="2578" spans="1:15" ht="15">
      <c r="A2578" s="32"/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</row>
    <row r="2579" spans="1:15" ht="15">
      <c r="A2579" s="32"/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</row>
    <row r="2580" spans="1:15" ht="15">
      <c r="A2580" s="32"/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</row>
    <row r="2581" spans="1:15" ht="15">
      <c r="A2581" s="32"/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</row>
    <row r="2582" spans="1:15" ht="15">
      <c r="A2582" s="32"/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</row>
    <row r="2583" spans="1:15" ht="15">
      <c r="A2583" s="32"/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</row>
    <row r="2584" spans="1:15" ht="15">
      <c r="A2584" s="32"/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</row>
    <row r="2585" spans="1:15" ht="15">
      <c r="A2585" s="32"/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</row>
    <row r="2586" spans="1:15" ht="15">
      <c r="A2586" s="3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</row>
    <row r="2587" spans="1:15" ht="15">
      <c r="A2587" s="3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</row>
    <row r="2588" spans="1:15" ht="15">
      <c r="A2588" s="32"/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</row>
    <row r="2589" spans="1:15" ht="15">
      <c r="A2589" s="32"/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</row>
    <row r="2590" spans="1:15" ht="15">
      <c r="A2590" s="32"/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</row>
    <row r="2591" spans="1:15" ht="15">
      <c r="A2591" s="32"/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</row>
    <row r="2592" spans="1:15" ht="15">
      <c r="A2592" s="32"/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</row>
    <row r="2593" spans="1:15" ht="15">
      <c r="A2593" s="32"/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</row>
    <row r="2594" spans="1:15" ht="15">
      <c r="A2594" s="32"/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</row>
    <row r="2595" spans="1:15" ht="15">
      <c r="A2595" s="32"/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</row>
    <row r="2596" spans="1:15" ht="15">
      <c r="A2596" s="32"/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</row>
    <row r="2597" spans="1:15" ht="15">
      <c r="A2597" s="32"/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</row>
    <row r="2598" spans="1:15" ht="15">
      <c r="A2598" s="32"/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</row>
    <row r="2599" spans="1:15" ht="15">
      <c r="A2599" s="32"/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</row>
    <row r="2600" spans="1:15" ht="15">
      <c r="A2600" s="32"/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</row>
    <row r="2601" spans="1:15" ht="15">
      <c r="A2601" s="32"/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</row>
    <row r="2602" spans="1:15" ht="15">
      <c r="A2602" s="32"/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</row>
    <row r="2603" spans="1:15" ht="15">
      <c r="A2603" s="32"/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</row>
    <row r="2604" spans="1:15" ht="15">
      <c r="A2604" s="32"/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</row>
    <row r="2605" spans="1:15" ht="15">
      <c r="A2605" s="32"/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</row>
    <row r="2606" spans="1:15" ht="15">
      <c r="A2606" s="32"/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</row>
    <row r="2607" spans="1:15" ht="15">
      <c r="A2607" s="32"/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</row>
    <row r="2608" spans="1:15" ht="15">
      <c r="A2608" s="32"/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</row>
    <row r="2609" spans="1:15" ht="15">
      <c r="A2609" s="32"/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</row>
    <row r="2610" spans="1:15" ht="15">
      <c r="A2610" s="32"/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</row>
    <row r="2611" spans="1:15" ht="15">
      <c r="A2611" s="32"/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</row>
    <row r="2612" spans="1:15" ht="15">
      <c r="A2612" s="32"/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</row>
    <row r="2613" spans="1:15" ht="15">
      <c r="A2613" s="32"/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</row>
    <row r="2614" spans="1:15" ht="15">
      <c r="A2614" s="32"/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</row>
    <row r="2615" spans="1:15" ht="15">
      <c r="A2615" s="32"/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</row>
    <row r="2616" spans="1:15" ht="15">
      <c r="A2616" s="32"/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</row>
    <row r="2617" spans="1:15" ht="15">
      <c r="A2617" s="32"/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</row>
    <row r="2618" spans="1:15" ht="15">
      <c r="A2618" s="32"/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</row>
    <row r="2619" spans="1:15" ht="15">
      <c r="A2619" s="32"/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</row>
    <row r="2620" spans="1:15" ht="15">
      <c r="A2620" s="32"/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</row>
    <row r="2621" spans="1:15" ht="15">
      <c r="A2621" s="32"/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</row>
    <row r="2622" spans="1:15" ht="15">
      <c r="A2622" s="32"/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</row>
    <row r="2623" spans="1:15" ht="15">
      <c r="A2623" s="32"/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</row>
    <row r="2624" spans="1:15" ht="15">
      <c r="A2624" s="32"/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</row>
    <row r="2625" spans="1:15" ht="15">
      <c r="A2625" s="32"/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</row>
    <row r="2626" spans="1:15" ht="15">
      <c r="A2626" s="32"/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</row>
    <row r="2627" spans="1:15" ht="15">
      <c r="A2627" s="32"/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</row>
    <row r="2628" spans="1:15" ht="15">
      <c r="A2628" s="32"/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</row>
    <row r="2629" spans="1:15" ht="15">
      <c r="A2629" s="32"/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</row>
    <row r="2630" spans="1:15" ht="15">
      <c r="A2630" s="32"/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</row>
    <row r="2631" spans="1:15" ht="15">
      <c r="A2631" s="32"/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</row>
    <row r="2632" spans="1:15" ht="15">
      <c r="A2632" s="32"/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</row>
    <row r="2633" spans="1:15" ht="15">
      <c r="A2633" s="32"/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</row>
    <row r="2634" spans="1:15" ht="15">
      <c r="A2634" s="32"/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</row>
    <row r="2635" spans="1:15" ht="15">
      <c r="A2635" s="32"/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</row>
    <row r="2636" spans="1:15" ht="15">
      <c r="A2636" s="32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</row>
    <row r="2637" spans="1:15" ht="15">
      <c r="A2637" s="32"/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</row>
    <row r="2638" spans="1:15" ht="15">
      <c r="A2638" s="32"/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</row>
    <row r="2639" spans="1:15" ht="15">
      <c r="A2639" s="32"/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</row>
    <row r="2640" spans="1:15" ht="15">
      <c r="A2640" s="32"/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</row>
    <row r="2641" spans="1:15" ht="15">
      <c r="A2641" s="32"/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</row>
    <row r="2642" spans="1:15" ht="15">
      <c r="A2642" s="32"/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</row>
    <row r="2643" spans="1:15" ht="15">
      <c r="A2643" s="32"/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</row>
    <row r="2644" spans="1:15" ht="15">
      <c r="A2644" s="32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</row>
    <row r="2645" spans="1:15" ht="15">
      <c r="A2645" s="32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</row>
    <row r="2646" spans="1:15" ht="15">
      <c r="A2646" s="32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</row>
    <row r="2647" spans="1:15" ht="15">
      <c r="A2647" s="32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</row>
    <row r="2648" spans="1:15" ht="15">
      <c r="A2648" s="32"/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</row>
    <row r="2649" spans="1:15" ht="15">
      <c r="A2649" s="32"/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</row>
    <row r="2650" spans="1:15" ht="15">
      <c r="A2650" s="32"/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</row>
    <row r="2651" spans="1:15" ht="15">
      <c r="A2651" s="32"/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</row>
    <row r="2652" spans="1:15" ht="15">
      <c r="A2652" s="32"/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</row>
    <row r="2653" spans="1:15" ht="15">
      <c r="A2653" s="32"/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</row>
    <row r="2654" spans="1:15" ht="15">
      <c r="A2654" s="32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</row>
    <row r="2655" spans="1:15" ht="15">
      <c r="A2655" s="32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</row>
    <row r="2656" spans="1:15" ht="15">
      <c r="A2656" s="32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</row>
    <row r="2657" spans="1:15" ht="15">
      <c r="A2657" s="32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</row>
    <row r="2658" spans="1:15" ht="15">
      <c r="A2658" s="32"/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</row>
    <row r="2659" spans="1:15" ht="15">
      <c r="A2659" s="32"/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</row>
    <row r="2660" spans="1:15" ht="15">
      <c r="A2660" s="32"/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</row>
    <row r="2661" spans="1:15" ht="15">
      <c r="A2661" s="32"/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</row>
    <row r="2662" spans="1:15" ht="15">
      <c r="A2662" s="32"/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</row>
    <row r="2663" spans="1:15" ht="15">
      <c r="A2663" s="32"/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</row>
    <row r="2664" spans="1:15" ht="15">
      <c r="A2664" s="32"/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</row>
    <row r="2665" spans="1:15" ht="15">
      <c r="A2665" s="32"/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</row>
    <row r="2666" spans="1:15" ht="15">
      <c r="A2666" s="32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</row>
    <row r="2667" spans="1:15" ht="15">
      <c r="A2667" s="32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</row>
    <row r="2668" spans="1:15" ht="15">
      <c r="A2668" s="32"/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</row>
    <row r="2669" spans="1:15" ht="15">
      <c r="A2669" s="32"/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</row>
    <row r="2670" spans="1:15" ht="15">
      <c r="A2670" s="32"/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</row>
    <row r="2671" spans="1:15" ht="15">
      <c r="A2671" s="32"/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</row>
    <row r="2672" spans="1:15" ht="15">
      <c r="A2672" s="32"/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</row>
    <row r="2673" spans="1:15" ht="15">
      <c r="A2673" s="32"/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</row>
    <row r="2674" spans="1:15" ht="15">
      <c r="A2674" s="32"/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</row>
    <row r="2675" spans="1:15" ht="15">
      <c r="A2675" s="32"/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</row>
    <row r="2676" spans="1:15" ht="15">
      <c r="A2676" s="32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</row>
    <row r="2677" spans="1:15" ht="15">
      <c r="A2677" s="32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</row>
    <row r="2678" spans="1:15" ht="15">
      <c r="A2678" s="32"/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</row>
    <row r="2679" spans="1:15" ht="15">
      <c r="A2679" s="32"/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</row>
    <row r="2680" spans="1:15" ht="15">
      <c r="A2680" s="32"/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</row>
    <row r="2681" spans="1:15" ht="15">
      <c r="A2681" s="32"/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</row>
    <row r="2682" spans="1:15" ht="15">
      <c r="A2682" s="32"/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</row>
    <row r="2683" spans="1:15" ht="15">
      <c r="A2683" s="32"/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</row>
    <row r="2684" spans="1:15" ht="15">
      <c r="A2684" s="32"/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</row>
    <row r="2685" spans="1:15" ht="15">
      <c r="A2685" s="32"/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</row>
    <row r="2686" spans="1:15" ht="15">
      <c r="A2686" s="32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</row>
    <row r="2687" spans="1:15" ht="15">
      <c r="A2687" s="32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</row>
    <row r="2688" spans="1:15" ht="15">
      <c r="A2688" s="32"/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</row>
    <row r="2689" spans="1:15" ht="15">
      <c r="A2689" s="32"/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</row>
    <row r="2690" spans="1:15" ht="15">
      <c r="A2690" s="32"/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</row>
    <row r="2691" spans="1:15" ht="15">
      <c r="A2691" s="32"/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</row>
    <row r="2692" spans="1:15" ht="15">
      <c r="A2692" s="32"/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</row>
    <row r="2693" spans="1:15" ht="15">
      <c r="A2693" s="32"/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</row>
    <row r="2694" spans="1:15" ht="15">
      <c r="A2694" s="32"/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</row>
    <row r="2695" spans="1:15" ht="15">
      <c r="A2695" s="32"/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</row>
    <row r="2696" spans="1:15" ht="15">
      <c r="A2696" s="32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</row>
    <row r="2697" spans="1:15" ht="15">
      <c r="A2697" s="32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</row>
    <row r="2698" spans="1:15" ht="15">
      <c r="A2698" s="32"/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</row>
    <row r="2699" spans="1:15" ht="15">
      <c r="A2699" s="32"/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</row>
    <row r="2700" spans="1:15" ht="15">
      <c r="A2700" s="32"/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</row>
    <row r="2701" spans="1:15" ht="15">
      <c r="A2701" s="32"/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</row>
    <row r="2702" spans="1:15" ht="15">
      <c r="A2702" s="32"/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</row>
    <row r="2703" spans="1:15" ht="15">
      <c r="A2703" s="32"/>
      <c r="B2703" s="32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</row>
    <row r="2704" spans="1:15" ht="15">
      <c r="A2704" s="32"/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</row>
    <row r="2705" spans="1:15" ht="15">
      <c r="A2705" s="32"/>
      <c r="B2705" s="32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</row>
    <row r="2706" spans="1:15" ht="15">
      <c r="A2706" s="32"/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</row>
    <row r="2707" spans="1:15" ht="15">
      <c r="A2707" s="32"/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</row>
    <row r="2708" spans="1:15" ht="15">
      <c r="A2708" s="32"/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</row>
    <row r="2709" spans="1:15" ht="15">
      <c r="A2709" s="32"/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</row>
    <row r="2710" spans="1:15" ht="15">
      <c r="A2710" s="32"/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</row>
    <row r="2711" spans="1:15" ht="15">
      <c r="A2711" s="32"/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</row>
    <row r="2712" spans="1:15" ht="15">
      <c r="A2712" s="32"/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</row>
    <row r="2713" spans="1:15" ht="15">
      <c r="A2713" s="32"/>
      <c r="B2713" s="32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</row>
    <row r="2714" spans="1:15" ht="15">
      <c r="A2714" s="32"/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</row>
    <row r="2715" spans="1:15" ht="15">
      <c r="A2715" s="32"/>
      <c r="B2715" s="32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</row>
    <row r="2716" spans="1:15" ht="15">
      <c r="A2716" s="32"/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</row>
    <row r="2717" spans="1:15" ht="15">
      <c r="A2717" s="32"/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</row>
    <row r="2718" spans="1:15" ht="15">
      <c r="A2718" s="32"/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</row>
    <row r="2719" spans="1:15" ht="15">
      <c r="A2719" s="32"/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</row>
    <row r="2720" spans="1:15" ht="15">
      <c r="A2720" s="32"/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</row>
    <row r="2721" spans="1:15" ht="15">
      <c r="A2721" s="32"/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</row>
    <row r="2722" spans="1:15" ht="15">
      <c r="A2722" s="32"/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</row>
    <row r="2723" spans="1:15" ht="15">
      <c r="A2723" s="32"/>
      <c r="B2723" s="32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</row>
    <row r="2724" spans="1:15" ht="15">
      <c r="A2724" s="32"/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</row>
    <row r="2725" spans="1:15" ht="15">
      <c r="A2725" s="32"/>
      <c r="B2725" s="32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</row>
    <row r="2726" spans="1:15" ht="15">
      <c r="A2726" s="32"/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</row>
    <row r="2727" spans="1:15" ht="15">
      <c r="A2727" s="32"/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</row>
    <row r="2728" spans="1:15" ht="15">
      <c r="A2728" s="32"/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</row>
    <row r="2729" spans="1:15" ht="15">
      <c r="A2729" s="32"/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</row>
    <row r="2730" spans="1:15" ht="15">
      <c r="A2730" s="32"/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</row>
    <row r="2731" spans="1:15" ht="15">
      <c r="A2731" s="32"/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</row>
    <row r="2732" spans="1:15" ht="15">
      <c r="A2732" s="32"/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</row>
    <row r="2733" spans="1:15" ht="15">
      <c r="A2733" s="32"/>
      <c r="B2733" s="32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</row>
    <row r="2734" spans="1:15" ht="15">
      <c r="A2734" s="32"/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</row>
    <row r="2735" spans="1:15" ht="15">
      <c r="A2735" s="32"/>
      <c r="B2735" s="32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</row>
    <row r="2736" spans="1:15" ht="15">
      <c r="A2736" s="32"/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</row>
    <row r="2737" spans="1:15" ht="15">
      <c r="A2737" s="32"/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</row>
    <row r="2738" spans="1:15" ht="15">
      <c r="A2738" s="32"/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</row>
    <row r="2739" spans="1:15" ht="15">
      <c r="A2739" s="32"/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</row>
    <row r="2740" spans="1:15" ht="15">
      <c r="A2740" s="32"/>
      <c r="B2740" s="32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</row>
    <row r="2741" spans="1:15" ht="15">
      <c r="A2741" s="32"/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</row>
    <row r="2742" spans="1:15" ht="15">
      <c r="A2742" s="32"/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</row>
    <row r="2743" spans="1:15" ht="15">
      <c r="A2743" s="32"/>
      <c r="B2743" s="32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</row>
    <row r="2744" spans="1:15" ht="15">
      <c r="A2744" s="32"/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</row>
    <row r="2745" spans="1:15" ht="15">
      <c r="A2745" s="32"/>
      <c r="B2745" s="32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</row>
    <row r="2746" spans="1:15" ht="15">
      <c r="A2746" s="32"/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</row>
    <row r="2747" spans="1:15" ht="15">
      <c r="A2747" s="32"/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</row>
    <row r="2748" spans="1:15" ht="15">
      <c r="A2748" s="32"/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</row>
    <row r="2749" spans="1:15" ht="15">
      <c r="A2749" s="32"/>
      <c r="B2749" s="32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</row>
    <row r="2750" spans="1:15" ht="15">
      <c r="A2750" s="32"/>
      <c r="B2750" s="32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</row>
    <row r="2751" spans="1:15" ht="15">
      <c r="A2751" s="32"/>
      <c r="B2751" s="32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</row>
    <row r="2752" spans="1:15" ht="15">
      <c r="A2752" s="32"/>
      <c r="B2752" s="32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</row>
    <row r="2753" spans="1:15" ht="15">
      <c r="A2753" s="32"/>
      <c r="B2753" s="32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</row>
    <row r="2754" spans="1:15" ht="15">
      <c r="A2754" s="32"/>
      <c r="B2754" s="32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</row>
    <row r="2755" spans="1:15" ht="15">
      <c r="A2755" s="32"/>
      <c r="B2755" s="32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</row>
    <row r="2756" spans="1:15" ht="15">
      <c r="A2756" s="32"/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</row>
    <row r="2757" spans="1:15" ht="15">
      <c r="A2757" s="32"/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</row>
    <row r="2758" spans="1:15" ht="15">
      <c r="A2758" s="32"/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</row>
    <row r="2759" spans="1:15" ht="15">
      <c r="A2759" s="32"/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</row>
    <row r="2760" spans="1:15" ht="15">
      <c r="A2760" s="32"/>
      <c r="B2760" s="32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</row>
    <row r="2761" spans="1:15" ht="15">
      <c r="A2761" s="32"/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</row>
    <row r="2762" spans="1:15" ht="15">
      <c r="A2762" s="32"/>
      <c r="B2762" s="32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</row>
    <row r="2763" spans="1:15" ht="15">
      <c r="A2763" s="32"/>
      <c r="B2763" s="32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</row>
    <row r="2764" spans="1:15" ht="15">
      <c r="A2764" s="32"/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</row>
    <row r="2765" spans="1:15" ht="15">
      <c r="A2765" s="32"/>
      <c r="B2765" s="32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</row>
    <row r="2766" spans="1:15" ht="15">
      <c r="A2766" s="32"/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</row>
    <row r="2767" spans="1:15" ht="15">
      <c r="A2767" s="32"/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</row>
    <row r="2768" spans="1:15" ht="15">
      <c r="A2768" s="32"/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</row>
    <row r="2769" spans="1:15" ht="15">
      <c r="A2769" s="32"/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</row>
    <row r="2770" spans="1:15" ht="15">
      <c r="A2770" s="32"/>
      <c r="B2770" s="32"/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</row>
    <row r="2771" spans="1:15" ht="15">
      <c r="A2771" s="32"/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</row>
    <row r="2772" spans="1:15" ht="15">
      <c r="A2772" s="32"/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</row>
    <row r="2773" spans="1:15" ht="15">
      <c r="A2773" s="32"/>
      <c r="B2773" s="32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</row>
    <row r="2774" spans="1:15" ht="15">
      <c r="A2774" s="32"/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</row>
    <row r="2775" spans="1:15" ht="15">
      <c r="A2775" s="32"/>
      <c r="B2775" s="32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</row>
    <row r="2776" spans="1:15" ht="15">
      <c r="A2776" s="32"/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</row>
    <row r="2777" spans="1:15" ht="15">
      <c r="A2777" s="32"/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</row>
    <row r="2778" spans="1:15" ht="15">
      <c r="A2778" s="32"/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</row>
    <row r="2779" spans="1:15" ht="15">
      <c r="A2779" s="32"/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</row>
    <row r="2780" spans="1:15" ht="15">
      <c r="A2780" s="32"/>
      <c r="B2780" s="32"/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</row>
    <row r="2781" spans="1:15" ht="15">
      <c r="A2781" s="32"/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</row>
    <row r="2782" spans="1:15" ht="15">
      <c r="A2782" s="32"/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</row>
    <row r="2783" spans="1:15" ht="15">
      <c r="A2783" s="32"/>
      <c r="B2783" s="32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</row>
    <row r="2784" spans="1:15" ht="15">
      <c r="A2784" s="32"/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</row>
    <row r="2785" spans="1:15" ht="15">
      <c r="A2785" s="32"/>
      <c r="B2785" s="32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</row>
    <row r="2786" spans="1:15" ht="15">
      <c r="A2786" s="32"/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</row>
    <row r="2787" spans="1:15" ht="15">
      <c r="A2787" s="32"/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</row>
    <row r="2788" spans="1:15" ht="15">
      <c r="A2788" s="32"/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</row>
    <row r="2789" spans="1:15" ht="15">
      <c r="A2789" s="32"/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</row>
    <row r="2790" spans="1:15" ht="15">
      <c r="A2790" s="32"/>
      <c r="B2790" s="32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</row>
    <row r="2791" spans="1:15" ht="15">
      <c r="A2791" s="32"/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</row>
    <row r="2792" spans="1:15" ht="15">
      <c r="A2792" s="32"/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</row>
    <row r="2793" spans="1:15" ht="15">
      <c r="A2793" s="32"/>
      <c r="B2793" s="32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</row>
    <row r="2794" spans="1:15" ht="15">
      <c r="A2794" s="32"/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</row>
    <row r="2795" spans="1:15" ht="15">
      <c r="A2795" s="32"/>
      <c r="B2795" s="32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</row>
    <row r="2796" spans="1:15" ht="15">
      <c r="A2796" s="32"/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</row>
    <row r="2797" spans="1:15" ht="15">
      <c r="A2797" s="32"/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</row>
    <row r="2798" spans="1:15" ht="15">
      <c r="A2798" s="32"/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</row>
    <row r="2799" spans="1:15" ht="15">
      <c r="A2799" s="32"/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</row>
    <row r="2800" spans="1:15" ht="15">
      <c r="A2800" s="32"/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</row>
    <row r="2801" spans="1:15" ht="15">
      <c r="A2801" s="32"/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</row>
    <row r="2802" spans="1:15" ht="15">
      <c r="A2802" s="32"/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</row>
    <row r="2803" spans="1:15" ht="15">
      <c r="A2803" s="32"/>
      <c r="B2803" s="32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</row>
    <row r="2804" spans="1:15" ht="15">
      <c r="A2804" s="32"/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</row>
    <row r="2805" spans="1:15" ht="15">
      <c r="A2805" s="32"/>
      <c r="B2805" s="32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</row>
    <row r="2806" spans="1:15" ht="15">
      <c r="A2806" s="32"/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</row>
    <row r="2807" spans="1:15" ht="15">
      <c r="A2807" s="32"/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</row>
    <row r="2808" spans="1:15" ht="15">
      <c r="A2808" s="32"/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</row>
    <row r="2809" spans="1:15" ht="15">
      <c r="A2809" s="32"/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</row>
    <row r="2810" spans="1:15" ht="15">
      <c r="A2810" s="32"/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</row>
    <row r="2811" spans="1:15" ht="15">
      <c r="A2811" s="32"/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</row>
    <row r="2812" spans="1:15" ht="15">
      <c r="A2812" s="32"/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</row>
    <row r="2813" spans="1:15" ht="15">
      <c r="A2813" s="32"/>
      <c r="B2813" s="32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</row>
    <row r="2814" spans="1:15" ht="15">
      <c r="A2814" s="32"/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</row>
    <row r="2815" spans="1:15" ht="15">
      <c r="A2815" s="32"/>
      <c r="B2815" s="32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</row>
    <row r="2816" spans="1:15" ht="15">
      <c r="A2816" s="32"/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</row>
    <row r="2817" spans="1:15" ht="15">
      <c r="A2817" s="32"/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</row>
    <row r="2818" spans="1:15" ht="15">
      <c r="A2818" s="32"/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</row>
    <row r="2819" spans="1:15" ht="15">
      <c r="A2819" s="32"/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</row>
    <row r="2820" spans="1:15" ht="15">
      <c r="A2820" s="32"/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</row>
    <row r="2821" spans="1:15" ht="15">
      <c r="A2821" s="32"/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</row>
    <row r="2822" spans="1:15" ht="15">
      <c r="A2822" s="32"/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</row>
    <row r="2823" spans="1:15" ht="15">
      <c r="A2823" s="32"/>
      <c r="B2823" s="32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</row>
    <row r="2824" spans="1:15" ht="15">
      <c r="A2824" s="32"/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</row>
    <row r="2825" spans="1:15" ht="15">
      <c r="A2825" s="32"/>
      <c r="B2825" s="32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</row>
    <row r="2826" spans="1:15" ht="15">
      <c r="A2826" s="32"/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</row>
    <row r="2827" spans="1:15" ht="15">
      <c r="A2827" s="32"/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</row>
    <row r="2828" spans="1:15" ht="15">
      <c r="A2828" s="32"/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</row>
    <row r="2829" spans="1:15" ht="15">
      <c r="A2829" s="32"/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</row>
    <row r="2830" spans="1:15" ht="15">
      <c r="A2830" s="32"/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</row>
    <row r="2831" spans="1:15" ht="15">
      <c r="A2831" s="32"/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</row>
    <row r="2832" spans="1:15" ht="15">
      <c r="A2832" s="32"/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</row>
    <row r="2833" spans="1:15" ht="15">
      <c r="A2833" s="32"/>
      <c r="B2833" s="32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</row>
    <row r="2834" spans="1:15" ht="15">
      <c r="A2834" s="32"/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</row>
    <row r="2835" spans="1:15" ht="15">
      <c r="A2835" s="32"/>
      <c r="B2835" s="32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</row>
    <row r="2836" spans="1:15" ht="15">
      <c r="A2836" s="32"/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</row>
    <row r="2837" spans="1:15" ht="15">
      <c r="A2837" s="32"/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</row>
    <row r="2838" spans="1:15" ht="15">
      <c r="A2838" s="32"/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</row>
    <row r="2839" spans="1:15" ht="15">
      <c r="A2839" s="32"/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</row>
    <row r="2840" spans="1:15" ht="15">
      <c r="A2840" s="32"/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</row>
    <row r="2841" spans="1:15" ht="15">
      <c r="A2841" s="32"/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</row>
    <row r="2842" spans="1:15" ht="15">
      <c r="A2842" s="32"/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</row>
    <row r="2843" spans="1:15" ht="15">
      <c r="A2843" s="32"/>
      <c r="B2843" s="32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</row>
    <row r="2844" spans="1:15" ht="15">
      <c r="A2844" s="32"/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</row>
    <row r="2845" spans="1:15" ht="15">
      <c r="A2845" s="32"/>
      <c r="B2845" s="32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</row>
    <row r="2846" spans="1:15" ht="15">
      <c r="A2846" s="32"/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</row>
    <row r="2847" spans="1:15" ht="15">
      <c r="A2847" s="32"/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</row>
    <row r="2848" spans="1:15" ht="15">
      <c r="A2848" s="32"/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</row>
    <row r="2849" spans="1:15" ht="15">
      <c r="A2849" s="32"/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</row>
    <row r="2850" spans="1:15" ht="15">
      <c r="A2850" s="32"/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</row>
    <row r="2851" spans="1:15" ht="15">
      <c r="A2851" s="32"/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</row>
    <row r="2852" spans="1:15" ht="15">
      <c r="A2852" s="32"/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</row>
    <row r="2853" spans="1:15" ht="15">
      <c r="A2853" s="32"/>
      <c r="B2853" s="32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</row>
    <row r="2854" spans="1:15" ht="15">
      <c r="A2854" s="32"/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</row>
    <row r="2855" spans="1:15" ht="15">
      <c r="A2855" s="32"/>
      <c r="B2855" s="32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</row>
    <row r="2856" spans="1:15" ht="15">
      <c r="A2856" s="32"/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</row>
    <row r="2857" spans="1:15" ht="15">
      <c r="A2857" s="32"/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</row>
    <row r="2858" spans="1:15" ht="15">
      <c r="A2858" s="32"/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</row>
    <row r="2859" spans="1:15" ht="15">
      <c r="A2859" s="32"/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</row>
    <row r="2860" spans="1:15" ht="15">
      <c r="A2860" s="32"/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</row>
    <row r="2861" spans="1:15" ht="15">
      <c r="A2861" s="32"/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</row>
    <row r="2862" spans="1:15" ht="15">
      <c r="A2862" s="32"/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</row>
    <row r="2863" spans="1:15" ht="15">
      <c r="A2863" s="32"/>
      <c r="B2863" s="32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</row>
    <row r="2864" spans="1:15" ht="15">
      <c r="A2864" s="32"/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</row>
    <row r="2865" spans="1:15" ht="15">
      <c r="A2865" s="32"/>
      <c r="B2865" s="32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</row>
    <row r="2866" spans="1:15" ht="15">
      <c r="A2866" s="32"/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</row>
    <row r="2867" spans="1:15" ht="15">
      <c r="A2867" s="32"/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</row>
    <row r="2868" spans="1:15" ht="15">
      <c r="A2868" s="32"/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</row>
    <row r="2869" spans="1:15" ht="15">
      <c r="A2869" s="32"/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</row>
    <row r="2870" spans="1:15" ht="15">
      <c r="A2870" s="32"/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</row>
    <row r="2871" spans="1:15" ht="15">
      <c r="A2871" s="32"/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</row>
    <row r="2872" spans="1:15" ht="15">
      <c r="A2872" s="32"/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</row>
    <row r="2873" spans="1:15" ht="15">
      <c r="A2873" s="32"/>
      <c r="B2873" s="32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</row>
    <row r="2874" spans="1:15" ht="15">
      <c r="A2874" s="32"/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</row>
    <row r="2875" spans="1:15" ht="15">
      <c r="A2875" s="32"/>
      <c r="B2875" s="32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</row>
    <row r="2876" spans="1:15" ht="15">
      <c r="A2876" s="32"/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</row>
    <row r="2877" spans="1:15" ht="15">
      <c r="A2877" s="32"/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</row>
    <row r="2878" spans="1:15" ht="15">
      <c r="A2878" s="32"/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</row>
    <row r="2879" spans="1:15" ht="15">
      <c r="A2879" s="32"/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</row>
    <row r="2880" spans="1:15" ht="15">
      <c r="A2880" s="32"/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</row>
    <row r="2881" spans="1:15" ht="15">
      <c r="A2881" s="32"/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</row>
    <row r="2882" spans="1:15" ht="15">
      <c r="A2882" s="32"/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</row>
    <row r="2883" spans="1:15" ht="15">
      <c r="A2883" s="32"/>
      <c r="B2883" s="32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</row>
    <row r="2884" spans="1:15" ht="15">
      <c r="A2884" s="32"/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</row>
    <row r="2885" spans="1:15" ht="15">
      <c r="A2885" s="32"/>
      <c r="B2885" s="32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</row>
    <row r="2886" spans="1:15" ht="15">
      <c r="A2886" s="32"/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</row>
    <row r="2887" spans="1:15" ht="15">
      <c r="A2887" s="32"/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</row>
    <row r="2888" spans="1:15" ht="15">
      <c r="A2888" s="32"/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</row>
    <row r="2889" spans="1:15" ht="15">
      <c r="A2889" s="32"/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</row>
    <row r="2890" spans="1:15" ht="15">
      <c r="A2890" s="32"/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</row>
    <row r="2891" spans="1:15" ht="15">
      <c r="A2891" s="32"/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</row>
    <row r="2892" spans="1:15" ht="15">
      <c r="A2892" s="32"/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</row>
    <row r="2893" spans="1:15" ht="15">
      <c r="A2893" s="32"/>
      <c r="B2893" s="32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</row>
    <row r="2894" spans="1:15" ht="15">
      <c r="A2894" s="32"/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</row>
    <row r="2895" spans="1:15" ht="15">
      <c r="A2895" s="32"/>
      <c r="B2895" s="32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</row>
    <row r="2896" spans="1:15" ht="15">
      <c r="A2896" s="32"/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</row>
    <row r="2897" spans="1:15" ht="15">
      <c r="A2897" s="32"/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</row>
    <row r="2898" spans="1:15" ht="15">
      <c r="A2898" s="32"/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</row>
    <row r="2899" spans="1:15" ht="15">
      <c r="A2899" s="32"/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</row>
    <row r="2900" spans="1:15" ht="15">
      <c r="A2900" s="32"/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</row>
    <row r="2901" spans="1:15" ht="15">
      <c r="A2901" s="32"/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</row>
    <row r="2902" spans="1:15" ht="15">
      <c r="A2902" s="32"/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</row>
    <row r="2903" spans="1:15" ht="15">
      <c r="A2903" s="32"/>
      <c r="B2903" s="32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</row>
    <row r="2904" spans="1:15" ht="15">
      <c r="A2904" s="32"/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</row>
    <row r="2905" spans="1:15" ht="15">
      <c r="A2905" s="32"/>
      <c r="B2905" s="32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</row>
    <row r="2906" spans="1:15" ht="15">
      <c r="A2906" s="32"/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</row>
    <row r="2907" spans="1:15" ht="15">
      <c r="A2907" s="32"/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</row>
    <row r="2908" spans="1:15" ht="15">
      <c r="A2908" s="32"/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</row>
    <row r="2909" spans="1:15" ht="15">
      <c r="A2909" s="32"/>
      <c r="B2909" s="32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</row>
    <row r="2910" spans="1:15" ht="15">
      <c r="A2910" s="32"/>
      <c r="B2910" s="32"/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</row>
    <row r="2911" spans="1:15" ht="15">
      <c r="A2911" s="32"/>
      <c r="B2911" s="32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</row>
    <row r="2912" spans="1:15" ht="15">
      <c r="A2912" s="32"/>
      <c r="B2912" s="32"/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</row>
    <row r="2913" spans="1:15" ht="15">
      <c r="A2913" s="32"/>
      <c r="B2913" s="32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</row>
    <row r="2914" spans="1:15" ht="15">
      <c r="A2914" s="32"/>
      <c r="B2914" s="32"/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</row>
    <row r="2915" spans="1:15" ht="15">
      <c r="A2915" s="32"/>
      <c r="B2915" s="32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</row>
    <row r="2916" spans="1:15" ht="15">
      <c r="A2916" s="32"/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</row>
    <row r="2917" spans="1:15" ht="15">
      <c r="A2917" s="32"/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</row>
    <row r="2918" spans="1:15" ht="15">
      <c r="A2918" s="32"/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</row>
    <row r="2919" spans="1:15" ht="15">
      <c r="A2919" s="32"/>
      <c r="B2919" s="32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</row>
    <row r="2920" spans="1:15" ht="15">
      <c r="A2920" s="32"/>
      <c r="B2920" s="32"/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</row>
    <row r="2921" spans="1:15" ht="15">
      <c r="A2921" s="32"/>
      <c r="B2921" s="32"/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</row>
    <row r="2922" spans="1:15" ht="15">
      <c r="A2922" s="32"/>
      <c r="B2922" s="32"/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</row>
    <row r="2923" spans="1:15" ht="15">
      <c r="A2923" s="32"/>
      <c r="B2923" s="32"/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</row>
    <row r="2924" spans="1:15" ht="15">
      <c r="A2924" s="32"/>
      <c r="B2924" s="32"/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</row>
    <row r="2925" spans="1:15" ht="15">
      <c r="A2925" s="32"/>
      <c r="B2925" s="32"/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</row>
    <row r="2926" spans="1:15" ht="15">
      <c r="A2926" s="32"/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</row>
    <row r="2927" spans="1:15" ht="15">
      <c r="A2927" s="32"/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</row>
    <row r="2928" spans="1:15" ht="15">
      <c r="A2928" s="32"/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</row>
    <row r="2929" spans="1:15" ht="15">
      <c r="A2929" s="32"/>
      <c r="B2929" s="32"/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</row>
    <row r="2930" spans="1:15" ht="15">
      <c r="A2930" s="32"/>
      <c r="B2930" s="32"/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</row>
    <row r="2931" spans="1:15" ht="15">
      <c r="A2931" s="32"/>
      <c r="B2931" s="32"/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</row>
    <row r="2932" spans="1:15" ht="15">
      <c r="A2932" s="32"/>
      <c r="B2932" s="32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</row>
    <row r="2933" spans="1:15" ht="15">
      <c r="A2933" s="32"/>
      <c r="B2933" s="32"/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</row>
    <row r="2934" spans="1:15" ht="15">
      <c r="A2934" s="32"/>
      <c r="B2934" s="32"/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</row>
    <row r="2935" spans="1:15" ht="15">
      <c r="A2935" s="32"/>
      <c r="B2935" s="32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</row>
    <row r="2936" spans="1:15" ht="15">
      <c r="A2936" s="32"/>
      <c r="B2936" s="32"/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</row>
    <row r="2937" spans="1:15" ht="15">
      <c r="A2937" s="32"/>
      <c r="B2937" s="32"/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</row>
    <row r="2938" spans="1:15" ht="15">
      <c r="A2938" s="32"/>
      <c r="B2938" s="32"/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</row>
    <row r="2939" spans="1:15" ht="15">
      <c r="A2939" s="32"/>
      <c r="B2939" s="32"/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</row>
    <row r="2940" spans="1:15" ht="15">
      <c r="A2940" s="32"/>
      <c r="B2940" s="32"/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</row>
    <row r="2941" spans="1:15" ht="15">
      <c r="A2941" s="32"/>
      <c r="B2941" s="32"/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</row>
    <row r="2942" spans="1:15" ht="15">
      <c r="A2942" s="32"/>
      <c r="B2942" s="32"/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</row>
    <row r="2943" spans="1:15" ht="15">
      <c r="A2943" s="32"/>
      <c r="B2943" s="32"/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</row>
    <row r="2944" spans="1:15" ht="15">
      <c r="A2944" s="32"/>
      <c r="B2944" s="32"/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</row>
    <row r="2945" spans="1:15" ht="15">
      <c r="A2945" s="32"/>
      <c r="B2945" s="32"/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</row>
    <row r="2946" spans="1:15" ht="15">
      <c r="A2946" s="32"/>
      <c r="B2946" s="32"/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</row>
    <row r="2947" spans="1:15" ht="15">
      <c r="A2947" s="32"/>
      <c r="B2947" s="32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</row>
    <row r="2948" spans="1:15" ht="15">
      <c r="A2948" s="32"/>
      <c r="B2948" s="32"/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</row>
    <row r="2949" spans="1:15" ht="15">
      <c r="A2949" s="32"/>
      <c r="B2949" s="32"/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</row>
    <row r="2950" spans="1:15" ht="15">
      <c r="A2950" s="32"/>
      <c r="B2950" s="32"/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</row>
    <row r="2951" spans="1:15" ht="15">
      <c r="A2951" s="32"/>
      <c r="B2951" s="32"/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</row>
    <row r="2952" spans="1:15" ht="15">
      <c r="A2952" s="32"/>
      <c r="B2952" s="32"/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</row>
    <row r="2953" spans="1:15" ht="15">
      <c r="A2953" s="32"/>
      <c r="B2953" s="32"/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</row>
    <row r="2954" spans="1:15" ht="15">
      <c r="A2954" s="32"/>
      <c r="B2954" s="32"/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</row>
    <row r="2955" spans="1:15" ht="15">
      <c r="A2955" s="32"/>
      <c r="B2955" s="32"/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</row>
    <row r="2956" spans="1:15" ht="15">
      <c r="A2956" s="32"/>
      <c r="B2956" s="32"/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</row>
    <row r="2957" spans="1:15" ht="15">
      <c r="A2957" s="32"/>
      <c r="B2957" s="32"/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</row>
    <row r="2958" spans="1:15" ht="15">
      <c r="A2958" s="32"/>
      <c r="B2958" s="32"/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</row>
    <row r="2959" spans="1:15" ht="15">
      <c r="A2959" s="32"/>
      <c r="B2959" s="32"/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</row>
    <row r="2960" spans="1:15" ht="15">
      <c r="A2960" s="32"/>
      <c r="B2960" s="32"/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</row>
    <row r="2961" spans="1:15" ht="15">
      <c r="A2961" s="32"/>
      <c r="B2961" s="32"/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</row>
    <row r="2962" spans="1:15" ht="15">
      <c r="A2962" s="32"/>
      <c r="B2962" s="32"/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</row>
    <row r="2963" spans="1:15" ht="15">
      <c r="A2963" s="32"/>
      <c r="B2963" s="32"/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</row>
    <row r="2964" spans="1:15" ht="15">
      <c r="A2964" s="32"/>
      <c r="B2964" s="32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</row>
    <row r="2965" spans="1:15" ht="15">
      <c r="A2965" s="32"/>
      <c r="B2965" s="32"/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</row>
    <row r="2966" spans="1:15" ht="15">
      <c r="A2966" s="32"/>
      <c r="B2966" s="32"/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</row>
    <row r="2967" spans="1:15" ht="15">
      <c r="A2967" s="32"/>
      <c r="B2967" s="32"/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</row>
    <row r="2968" spans="1:15" ht="15">
      <c r="A2968" s="32"/>
      <c r="B2968" s="32"/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</row>
    <row r="2969" spans="1:15" ht="15">
      <c r="A2969" s="32"/>
      <c r="B2969" s="32"/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</row>
    <row r="2970" spans="1:15" ht="15">
      <c r="A2970" s="32"/>
      <c r="B2970" s="32"/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</row>
    <row r="2971" spans="1:15" ht="15">
      <c r="A2971" s="32"/>
      <c r="B2971" s="32"/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</row>
    <row r="2972" spans="1:15" ht="15">
      <c r="A2972" s="32"/>
      <c r="B2972" s="32"/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</row>
    <row r="2973" spans="1:15" ht="15">
      <c r="A2973" s="32"/>
      <c r="B2973" s="32"/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</row>
    <row r="2974" spans="1:15" ht="15">
      <c r="A2974" s="32"/>
      <c r="B2974" s="32"/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</row>
    <row r="2975" spans="1:15" ht="15">
      <c r="A2975" s="32"/>
      <c r="B2975" s="32"/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</row>
    <row r="2976" spans="1:15" ht="15">
      <c r="A2976" s="32"/>
      <c r="B2976" s="32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</row>
    <row r="2977" spans="1:15" ht="15">
      <c r="A2977" s="32"/>
      <c r="B2977" s="32"/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</row>
    <row r="2978" spans="1:15" ht="15">
      <c r="A2978" s="32"/>
      <c r="B2978" s="32"/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</row>
    <row r="2979" spans="1:15" ht="15">
      <c r="A2979" s="32"/>
      <c r="B2979" s="32"/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</row>
    <row r="2980" spans="1:15" ht="15">
      <c r="A2980" s="32"/>
      <c r="B2980" s="32"/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</row>
    <row r="2981" spans="1:15" ht="15">
      <c r="A2981" s="32"/>
      <c r="B2981" s="32"/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</row>
    <row r="2982" spans="1:15" ht="15">
      <c r="A2982" s="32"/>
      <c r="B2982" s="32"/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</row>
    <row r="2983" spans="1:15" ht="15">
      <c r="A2983" s="32"/>
      <c r="B2983" s="32"/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</row>
    <row r="2984" spans="1:15" ht="15">
      <c r="A2984" s="32"/>
      <c r="B2984" s="32"/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</row>
    <row r="2985" spans="1:15" ht="15">
      <c r="A2985" s="32"/>
      <c r="B2985" s="32"/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</row>
    <row r="2986" spans="1:15" ht="15">
      <c r="A2986" s="32"/>
      <c r="B2986" s="32"/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</row>
    <row r="2987" spans="1:15" ht="15">
      <c r="A2987" s="32"/>
      <c r="B2987" s="32"/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</row>
    <row r="2988" spans="1:15" ht="15">
      <c r="A2988" s="32"/>
      <c r="B2988" s="32"/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</row>
    <row r="2989" spans="1:15" ht="15">
      <c r="A2989" s="32"/>
      <c r="B2989" s="32"/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</row>
    <row r="2990" spans="1:15" ht="15">
      <c r="A2990" s="32"/>
      <c r="B2990" s="32"/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</row>
    <row r="2991" spans="1:15" ht="15">
      <c r="A2991" s="32"/>
      <c r="B2991" s="32"/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</row>
    <row r="2992" spans="1:15" ht="15">
      <c r="A2992" s="32"/>
      <c r="B2992" s="32"/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</row>
    <row r="2993" spans="1:15" ht="15">
      <c r="A2993" s="32"/>
      <c r="B2993" s="32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</row>
    <row r="2994" spans="1:15" ht="15">
      <c r="A2994" s="32"/>
      <c r="B2994" s="32"/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</row>
    <row r="2995" spans="1:15" ht="15">
      <c r="A2995" s="32"/>
      <c r="B2995" s="32"/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</row>
    <row r="2996" spans="1:15" ht="15">
      <c r="A2996" s="32"/>
      <c r="B2996" s="32"/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</row>
    <row r="2997" spans="1:15" ht="15">
      <c r="A2997" s="32"/>
      <c r="B2997" s="32"/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</row>
    <row r="2998" spans="1:15" ht="15">
      <c r="A2998" s="32"/>
      <c r="B2998" s="32"/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</row>
    <row r="2999" spans="1:15" ht="15">
      <c r="A2999" s="32"/>
      <c r="B2999" s="32"/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</row>
    <row r="3000" spans="1:15" ht="15">
      <c r="A3000" s="32"/>
      <c r="B3000" s="32"/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</row>
    <row r="3001" spans="1:15" ht="15">
      <c r="A3001" s="32"/>
      <c r="B3001" s="32"/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</row>
    <row r="3002" spans="1:15" ht="15">
      <c r="A3002" s="32"/>
      <c r="B3002" s="32"/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</row>
    <row r="3003" spans="1:15" ht="15">
      <c r="A3003" s="32"/>
      <c r="B3003" s="32"/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</row>
    <row r="3004" spans="1:15" ht="15">
      <c r="A3004" s="32"/>
      <c r="B3004" s="32"/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</row>
    <row r="3005" spans="1:15" ht="15">
      <c r="A3005" s="32"/>
      <c r="B3005" s="32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</row>
    <row r="3006" spans="1:15" ht="15">
      <c r="A3006" s="32"/>
      <c r="B3006" s="32"/>
      <c r="C3006" s="32"/>
      <c r="D3006" s="32"/>
      <c r="E3006" s="32"/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</row>
    <row r="3007" spans="1:15" ht="15">
      <c r="A3007" s="32"/>
      <c r="B3007" s="32"/>
      <c r="C3007" s="32"/>
      <c r="D3007" s="32"/>
      <c r="E3007" s="32"/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</row>
    <row r="3008" spans="1:15" ht="15">
      <c r="A3008" s="32"/>
      <c r="B3008" s="32"/>
      <c r="C3008" s="32"/>
      <c r="D3008" s="32"/>
      <c r="E3008" s="32"/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</row>
    <row r="3009" spans="1:15" ht="15">
      <c r="A3009" s="32"/>
      <c r="B3009" s="32"/>
      <c r="C3009" s="32"/>
      <c r="D3009" s="32"/>
      <c r="E3009" s="32"/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</row>
    <row r="3010" spans="1:15" ht="15">
      <c r="A3010" s="32"/>
      <c r="B3010" s="32"/>
      <c r="C3010" s="32"/>
      <c r="D3010" s="32"/>
      <c r="E3010" s="32"/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</row>
    <row r="3011" spans="1:15" ht="15">
      <c r="A3011" s="32"/>
      <c r="B3011" s="32"/>
      <c r="C3011" s="32"/>
      <c r="D3011" s="32"/>
      <c r="E3011" s="32"/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</row>
    <row r="3012" spans="1:15" ht="15">
      <c r="A3012" s="32"/>
      <c r="B3012" s="32"/>
      <c r="C3012" s="32"/>
      <c r="D3012" s="32"/>
      <c r="E3012" s="32"/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</row>
    <row r="3013" spans="1:15" ht="15">
      <c r="A3013" s="32"/>
      <c r="B3013" s="32"/>
      <c r="C3013" s="32"/>
      <c r="D3013" s="32"/>
      <c r="E3013" s="32"/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</row>
    <row r="3014" spans="1:15" ht="15">
      <c r="A3014" s="32"/>
      <c r="B3014" s="32"/>
      <c r="C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</row>
    <row r="3015" spans="1:15" ht="15">
      <c r="A3015" s="32"/>
      <c r="B3015" s="32"/>
      <c r="C3015" s="32"/>
      <c r="D3015" s="32"/>
      <c r="E3015" s="32"/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</row>
    <row r="3016" spans="1:15" ht="15">
      <c r="A3016" s="32"/>
      <c r="B3016" s="32"/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</row>
    <row r="3017" spans="1:15" ht="15">
      <c r="A3017" s="32"/>
      <c r="B3017" s="32"/>
      <c r="C3017" s="32"/>
      <c r="D3017" s="32"/>
      <c r="E3017" s="32"/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</row>
    <row r="3018" spans="1:15" ht="15">
      <c r="A3018" s="32"/>
      <c r="B3018" s="32"/>
      <c r="C3018" s="32"/>
      <c r="D3018" s="32"/>
      <c r="E3018" s="32"/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</row>
    <row r="3019" spans="1:15" ht="15">
      <c r="A3019" s="32"/>
      <c r="B3019" s="32"/>
      <c r="C3019" s="32"/>
      <c r="D3019" s="32"/>
      <c r="E3019" s="32"/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</row>
    <row r="3020" spans="1:15" ht="15">
      <c r="A3020" s="32"/>
      <c r="B3020" s="32"/>
      <c r="C3020" s="32"/>
      <c r="D3020" s="32"/>
      <c r="E3020" s="32"/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</row>
    <row r="3021" spans="1:15" ht="15">
      <c r="A3021" s="32"/>
      <c r="B3021" s="32"/>
      <c r="C3021" s="32"/>
      <c r="D3021" s="32"/>
      <c r="E3021" s="32"/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</row>
    <row r="3022" spans="1:15" ht="15">
      <c r="A3022" s="32"/>
      <c r="B3022" s="32"/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</row>
    <row r="3023" spans="1:15" ht="15">
      <c r="A3023" s="32"/>
      <c r="B3023" s="32"/>
      <c r="C3023" s="32"/>
      <c r="D3023" s="32"/>
      <c r="E3023" s="32"/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</row>
    <row r="3024" spans="1:15" ht="15">
      <c r="A3024" s="32"/>
      <c r="B3024" s="32"/>
      <c r="C3024" s="32"/>
      <c r="D3024" s="32"/>
      <c r="E3024" s="32"/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</row>
    <row r="3025" spans="1:15" ht="15">
      <c r="A3025" s="32"/>
      <c r="B3025" s="32"/>
      <c r="C3025" s="32"/>
      <c r="D3025" s="32"/>
      <c r="E3025" s="32"/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</row>
    <row r="3026" spans="1:15" ht="15">
      <c r="A3026" s="32"/>
      <c r="B3026" s="32"/>
      <c r="C3026" s="32"/>
      <c r="D3026" s="32"/>
      <c r="E3026" s="32"/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</row>
    <row r="3027" spans="1:15" ht="15">
      <c r="A3027" s="32"/>
      <c r="B3027" s="32"/>
      <c r="C3027" s="32"/>
      <c r="D3027" s="32"/>
      <c r="E3027" s="32"/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</row>
    <row r="3028" spans="1:15" ht="15">
      <c r="A3028" s="32"/>
      <c r="B3028" s="32"/>
      <c r="C3028" s="32"/>
      <c r="D3028" s="32"/>
      <c r="E3028" s="32"/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</row>
  </sheetData>
  <sheetProtection/>
  <mergeCells count="6">
    <mergeCell ref="I113:J113"/>
    <mergeCell ref="I114:J114"/>
    <mergeCell ref="I82:J82"/>
    <mergeCell ref="I83:J83"/>
    <mergeCell ref="I110:J110"/>
    <mergeCell ref="I111:J111"/>
  </mergeCells>
  <printOptions/>
  <pageMargins left="0.75" right="0.75" top="1" bottom="1" header="0.5" footer="0.5"/>
  <pageSetup horizontalDpi="600" verticalDpi="600" orientation="portrait" paperSize="9" scale="77" r:id="rId4"/>
  <rowBreaks count="1" manualBreakCount="1">
    <brk id="55" max="255" man="1"/>
  </rowBreaks>
  <drawing r:id="rId3"/>
  <legacyDrawing r:id="rId2"/>
  <oleObjects>
    <oleObject progId="Word.Picture.8" shapeId="11808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Module 3 Revision Rounding &amp; Estimating</dc:title>
  <dc:subject/>
  <dc:creator>Derek John</dc:creator>
  <cp:keywords/>
  <dc:description/>
  <cp:lastModifiedBy>Derek John</cp:lastModifiedBy>
  <cp:lastPrinted>2008-02-20T10:52:46Z</cp:lastPrinted>
  <dcterms:created xsi:type="dcterms:W3CDTF">2007-09-15T12:53:23Z</dcterms:created>
  <dcterms:modified xsi:type="dcterms:W3CDTF">2008-02-20T10:58:49Z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